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.shortcut-targets-by-id\1-8vp0LY_BT3Pobp_MmnKYSr8jymxddHQ\Investment\Data\DIRF\"/>
    </mc:Choice>
  </mc:AlternateContent>
  <xr:revisionPtr revIDLastSave="0" documentId="13_ncr:1_{ABE511C7-705E-4E9F-B543-51539D75C492}" xr6:coauthVersionLast="47" xr6:coauthVersionMax="47" xr10:uidLastSave="{00000000-0000-0000-0000-000000000000}"/>
  <bookViews>
    <workbookView xWindow="28680" yWindow="-120" windowWidth="30960" windowHeight="15720" xr2:uid="{F4E9C6BF-B0B3-4E4A-9B9E-53616148435D}"/>
  </bookViews>
  <sheets>
    <sheet name="DIRF" sheetId="1" r:id="rId1"/>
    <sheet name="Portfolio" sheetId="2" r:id="rId2"/>
  </sheets>
  <definedNames>
    <definedName name="_xlnm._FilterDatabase" localSheetId="1" hidden="1">Portfolio!$A$1:$BR$3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13" i="2" l="1"/>
  <c r="E14" i="1"/>
  <c r="E3" i="1" l="1"/>
  <c r="F3" i="1" s="1"/>
  <c r="B3" i="1"/>
  <c r="E13" i="1"/>
  <c r="F13" i="1" s="1"/>
  <c r="E2" i="1"/>
  <c r="E4" i="1"/>
  <c r="F4" i="1" s="1"/>
  <c r="F14" i="1"/>
  <c r="D15" i="1"/>
  <c r="B15" i="1"/>
  <c r="B14" i="1"/>
  <c r="B13" i="1"/>
  <c r="E9" i="1"/>
  <c r="E8" i="1"/>
  <c r="F8" i="1" s="1"/>
  <c r="F15" i="1" l="1"/>
  <c r="E15" i="1"/>
  <c r="D10" i="1"/>
  <c r="B10" i="1"/>
  <c r="E10" i="1"/>
  <c r="B9" i="1"/>
  <c r="B8" i="1"/>
  <c r="F9" i="1" l="1"/>
  <c r="F10" i="1" s="1"/>
  <c r="F2" i="1"/>
  <c r="F5" i="1" s="1"/>
  <c r="B5" i="1"/>
  <c r="B4" i="1"/>
  <c r="B2" i="1"/>
  <c r="E5" i="1"/>
  <c r="D5" i="1"/>
</calcChain>
</file>

<file path=xl/sharedStrings.xml><?xml version="1.0" encoding="utf-8"?>
<sst xmlns="http://schemas.openxmlformats.org/spreadsheetml/2006/main" count="453" uniqueCount="138">
  <si>
    <t>Date</t>
  </si>
  <si>
    <t>Issuer</t>
  </si>
  <si>
    <t>Index Weight</t>
  </si>
  <si>
    <t>Portfolio Weight</t>
  </si>
  <si>
    <t>Replication Factor</t>
  </si>
  <si>
    <t>Cash and Cash Equivalents</t>
  </si>
  <si>
    <t>Total</t>
  </si>
  <si>
    <t>Scheme Name</t>
  </si>
  <si>
    <t>Zerodha Nifty 1D Rate Liquid ETF</t>
  </si>
  <si>
    <t>G-Sec / T-Bills</t>
  </si>
  <si>
    <t>Nav Date</t>
  </si>
  <si>
    <t>Client Code</t>
  </si>
  <si>
    <t>Security Code</t>
  </si>
  <si>
    <t>ISIN</t>
  </si>
  <si>
    <t>Security Name</t>
  </si>
  <si>
    <t>Security Type</t>
  </si>
  <si>
    <t>Security Type Name</t>
  </si>
  <si>
    <t>Industry</t>
  </si>
  <si>
    <t>Basic Industry</t>
  </si>
  <si>
    <t>Quantity</t>
  </si>
  <si>
    <t>Face Value Per Unit (Rs.)</t>
  </si>
  <si>
    <t>Previous Market Price</t>
  </si>
  <si>
    <t>Current Market Price</t>
  </si>
  <si>
    <t>Price Difference</t>
  </si>
  <si>
    <t>Price Variance between Previous &amp; Current (%)</t>
  </si>
  <si>
    <t>Pr_day_Yield</t>
  </si>
  <si>
    <t>Yield</t>
  </si>
  <si>
    <t>Average Unit Cost (Rs.)</t>
  </si>
  <si>
    <t>Total Book Cost (Rs.)</t>
  </si>
  <si>
    <t>Ammortised Book Cost (Rs.)</t>
  </si>
  <si>
    <t>Total Market Value (Rs.)</t>
  </si>
  <si>
    <t>Total Face Value</t>
  </si>
  <si>
    <t>Unrealised Gain/(Loss) for the day</t>
  </si>
  <si>
    <t>Income for the day</t>
  </si>
  <si>
    <t>Cummulative Unrealised Gain/(Loss) (Rs.)</t>
  </si>
  <si>
    <t>% to Net assests</t>
  </si>
  <si>
    <t>% to Investment</t>
  </si>
  <si>
    <t>Accrued Interest</t>
  </si>
  <si>
    <t>Accretion of Premium/Discount</t>
  </si>
  <si>
    <t>Price Date</t>
  </si>
  <si>
    <t>Rating</t>
  </si>
  <si>
    <t>Coupon Rate</t>
  </si>
  <si>
    <t>Previous IP Date</t>
  </si>
  <si>
    <t>Next  IP Date</t>
  </si>
  <si>
    <t>Final Maturity</t>
  </si>
  <si>
    <t>Residual Maturity Period (Days)</t>
  </si>
  <si>
    <t>Maturity / Put / Call / Reset Option</t>
  </si>
  <si>
    <t>Classification of Maturity / Put / Call / Reset Option</t>
  </si>
  <si>
    <t>Listed / Unlisted</t>
  </si>
  <si>
    <t>Illiquidty bps</t>
  </si>
  <si>
    <t>CBV Matrix</t>
  </si>
  <si>
    <t>Issuer Name</t>
  </si>
  <si>
    <t>Exchange</t>
  </si>
  <si>
    <t>Rating Crisil</t>
  </si>
  <si>
    <t>Rating ICRA</t>
  </si>
  <si>
    <t>Yield Crisil</t>
  </si>
  <si>
    <t>Yield ICRA</t>
  </si>
  <si>
    <t>Price Crisil</t>
  </si>
  <si>
    <t>Price ICRA</t>
  </si>
  <si>
    <t>Modified Duration Crisil</t>
  </si>
  <si>
    <t>Modified Duration ICRA</t>
  </si>
  <si>
    <t>Macaulay Duration Crisil</t>
  </si>
  <si>
    <t>Macaulay Duration ICRA</t>
  </si>
  <si>
    <t>Stock Exchange</t>
  </si>
  <si>
    <t>Average Yield</t>
  </si>
  <si>
    <t>Average Modified Duration</t>
  </si>
  <si>
    <t>Average Macaulay Duration</t>
  </si>
  <si>
    <t>Average Price</t>
  </si>
  <si>
    <t>Crisil and ICRA price</t>
  </si>
  <si>
    <t>Crisil and ICRA price Variance in %</t>
  </si>
  <si>
    <t>Variance between Own trade and Average Price</t>
  </si>
  <si>
    <t>Listed Country</t>
  </si>
  <si>
    <t>Currency Code</t>
  </si>
  <si>
    <t>Currency Description</t>
  </si>
  <si>
    <t>Currency rate</t>
  </si>
  <si>
    <t>Base currency</t>
  </si>
  <si>
    <t>AUM</t>
  </si>
  <si>
    <t>Units</t>
  </si>
  <si>
    <t>Cash &amp; Cash Equivalent:</t>
  </si>
  <si>
    <t>0.00%</t>
  </si>
  <si>
    <t>LISTED</t>
  </si>
  <si>
    <t>INR</t>
  </si>
  <si>
    <t>Others</t>
  </si>
  <si>
    <t>UNLISTED</t>
  </si>
  <si>
    <t>ZLIQD</t>
  </si>
  <si>
    <t>Sovereign</t>
  </si>
  <si>
    <t>Government of India</t>
  </si>
  <si>
    <t>ZLTGC</t>
  </si>
  <si>
    <t>Zerodha Nifty 8-13 Yr G-Sec ETF</t>
  </si>
  <si>
    <t>IN0020250026</t>
  </si>
  <si>
    <t>Note- Accrued interest for coupon bearing securities is part of Cash and Cash Equivalents</t>
  </si>
  <si>
    <t>Note- CCIL TREPS Margin kept in the form of T-Bills is part of 'G-sec/Tbills'</t>
  </si>
  <si>
    <t>IN0020250091</t>
  </si>
  <si>
    <t>ZNSDG</t>
  </si>
  <si>
    <t>Zerodha Nifty Short Duration G-Sec Index Fund</t>
  </si>
  <si>
    <t>IN0020180454</t>
  </si>
  <si>
    <t>IN0020240050</t>
  </si>
  <si>
    <t>IN0020230010</t>
  </si>
  <si>
    <t>12444</t>
  </si>
  <si>
    <t>INTRPS010626</t>
  </si>
  <si>
    <t>TRPS_FV100_ 01-JUN-2026</t>
  </si>
  <si>
    <t>TRP</t>
  </si>
  <si>
    <t>Tri Party Repo (TREPs)</t>
  </si>
  <si>
    <t>Maturity</t>
  </si>
  <si>
    <t>CCIL</t>
  </si>
  <si>
    <t>INDIA</t>
  </si>
  <si>
    <t>11242</t>
  </si>
  <si>
    <t>IN002025Y388</t>
  </si>
  <si>
    <t>182 DTB 18-Jun-2026</t>
  </si>
  <si>
    <t>TBL</t>
  </si>
  <si>
    <t>Treasury Bills</t>
  </si>
  <si>
    <t>Government Securities</t>
  </si>
  <si>
    <t>5.2169%</t>
  </si>
  <si>
    <t>SOVEREIGN</t>
  </si>
  <si>
    <t>12680</t>
  </si>
  <si>
    <t>IN0020260025</t>
  </si>
  <si>
    <t>6.94% GOI 11-May-2036</t>
  </si>
  <si>
    <t>GSE</t>
  </si>
  <si>
    <t>Govt Securities / SDL</t>
  </si>
  <si>
    <t>6.9758%</t>
  </si>
  <si>
    <t>Reserve Bank of India</t>
  </si>
  <si>
    <t>10443</t>
  </si>
  <si>
    <t>6.48% GOI 06-Oct-2035</t>
  </si>
  <si>
    <t>7.0045%</t>
  </si>
  <si>
    <t>9382</t>
  </si>
  <si>
    <t>6.33% GOI 05-May-2035</t>
  </si>
  <si>
    <t>6.8815%</t>
  </si>
  <si>
    <t>7596</t>
  </si>
  <si>
    <t>7.04% GOI - 03-Jun-2029</t>
  </si>
  <si>
    <t>6.5562%</t>
  </si>
  <si>
    <t>474</t>
  </si>
  <si>
    <t>7.26% GOI 14-Jan-2029</t>
  </si>
  <si>
    <t>6.5407%</t>
  </si>
  <si>
    <t>6.55%</t>
  </si>
  <si>
    <t>6.5314%</t>
  </si>
  <si>
    <t>6131</t>
  </si>
  <si>
    <t>7.06% GOI - 10-Apr-2028</t>
  </si>
  <si>
    <t>6.2899%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</si>
</sst>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m\/d\/yyyy"/>
    <numFmt numFmtId="165" formatCode="##,##0.00;\-##,##0.00;0.00"/>
    <numFmt numFmtId="166" formatCode="0.00\%;\-0.00\%;0.00\%"/>
    <numFmt numFmtId="167" formatCode="0.00\%;0.00\%;0.00\%"/>
    <numFmt numFmtId="168" formatCode="##,##0.0000;\-##,##0.0000;0.0000"/>
    <numFmt numFmtId="169" formatCode="##,##0.000000;\-##,##0.000000;0.000000"/>
    <numFmt numFmtId="170" formatCode="#,##0.00000000_ ;\-#,##0.00000000\ "/>
    <numFmt numFmtId="171" formatCode="0.000\%;\-0.000\%;0.000\%"/>
    <numFmt numFmtId="172" formatCode="dd\-mmm\-yy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14" fontId="0" fillId="0" borderId="0" xfId="0" applyNumberFormat="1"/>
    <xf numFmtId="49" fontId="3" fillId="2" borderId="1" xfId="0" applyNumberFormat="1" applyFont="1" applyFill="1" applyBorder="1" applyAlignment="1">
      <alignment horizontal="left"/>
    </xf>
    <xf numFmtId="43" fontId="0" fillId="0" borderId="0" xfId="1" applyFont="1"/>
    <xf numFmtId="164" fontId="4" fillId="3" borderId="2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165" fontId="4" fillId="3" borderId="2" xfId="0" applyNumberFormat="1" applyFont="1" applyFill="1" applyBorder="1" applyAlignment="1">
      <alignment horizontal="right"/>
    </xf>
    <xf numFmtId="166" fontId="4" fillId="3" borderId="2" xfId="0" applyNumberFormat="1" applyFont="1" applyFill="1" applyBorder="1" applyAlignment="1">
      <alignment horizontal="right"/>
    </xf>
    <xf numFmtId="167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15" fontId="4" fillId="3" borderId="2" xfId="0" applyNumberFormat="1" applyFont="1" applyFill="1" applyBorder="1" applyAlignment="1">
      <alignment horizontal="left"/>
    </xf>
    <xf numFmtId="168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169" fontId="4" fillId="3" borderId="2" xfId="0" applyNumberFormat="1" applyFont="1" applyFill="1" applyBorder="1" applyAlignment="1">
      <alignment horizontal="right"/>
    </xf>
    <xf numFmtId="0" fontId="5" fillId="3" borderId="0" xfId="0" applyFont="1" applyFill="1" applyAlignment="1">
      <alignment horizontal="left"/>
    </xf>
    <xf numFmtId="0" fontId="6" fillId="0" borderId="0" xfId="0" applyFont="1"/>
    <xf numFmtId="14" fontId="6" fillId="0" borderId="0" xfId="0" applyNumberFormat="1" applyFont="1"/>
    <xf numFmtId="43" fontId="6" fillId="0" borderId="0" xfId="1" applyFont="1"/>
    <xf numFmtId="0" fontId="7" fillId="0" borderId="0" xfId="0" applyFont="1"/>
    <xf numFmtId="170" fontId="0" fillId="0" borderId="0" xfId="0" applyNumberFormat="1"/>
    <xf numFmtId="43" fontId="0" fillId="0" borderId="0" xfId="0" applyNumberFormat="1"/>
    <xf numFmtId="172" fontId="4" fillId="3" borderId="2" xfId="0" applyNumberFormat="1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165" fontId="4" fillId="4" borderId="2" xfId="0" applyNumberFormat="1" applyFont="1" applyFill="1" applyBorder="1" applyAlignment="1">
      <alignment horizontal="right"/>
    </xf>
    <xf numFmtId="0" fontId="0" fillId="5" borderId="0" xfId="0" applyFill="1"/>
    <xf numFmtId="165" fontId="0" fillId="5" borderId="0" xfId="0" applyNumberFormat="1" applyFill="1"/>
    <xf numFmtId="49" fontId="3" fillId="6" borderId="1" xfId="0" applyNumberFormat="1" applyFont="1" applyFill="1" applyBorder="1" applyAlignment="1">
      <alignment horizontal="left"/>
    </xf>
    <xf numFmtId="171" fontId="4" fillId="6" borderId="2" xfId="0" applyNumberFormat="1" applyFont="1" applyFill="1" applyBorder="1" applyAlignment="1">
      <alignment horizontal="right"/>
    </xf>
    <xf numFmtId="166" fontId="4" fillId="6" borderId="2" xfId="0" applyNumberFormat="1" applyFont="1" applyFill="1" applyBorder="1" applyAlignment="1">
      <alignment horizontal="right"/>
    </xf>
    <xf numFmtId="0" fontId="0" fillId="7" borderId="0" xfId="0" applyFill="1"/>
    <xf numFmtId="10" fontId="4" fillId="6" borderId="2" xfId="2" applyNumberFormat="1" applyFont="1" applyFill="1" applyBorder="1" applyAlignment="1">
      <alignment horizontal="right"/>
    </xf>
    <xf numFmtId="10" fontId="4" fillId="3" borderId="2" xfId="2" applyNumberFormat="1" applyFont="1" applyFill="1" applyBorder="1" applyAlignment="1">
      <alignment horizontal="right"/>
    </xf>
    <xf numFmtId="10" fontId="0" fillId="0" borderId="0" xfId="2" applyNumberFormat="1" applyFont="1"/>
    <xf numFmtId="10" fontId="6" fillId="0" borderId="0" xfId="2" applyNumberFormat="1" applyFont="1"/>
    <xf numFmtId="9" fontId="6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D575-35F8-4DA1-871B-39B6F00B8C24}">
  <dimension ref="A1:H16"/>
  <sheetViews>
    <sheetView tabSelected="1" workbookViewId="0">
      <selection activeCell="F5" sqref="F5"/>
    </sheetView>
  </sheetViews>
  <sheetFormatPr defaultColWidth="8.85546875" defaultRowHeight="15" x14ac:dyDescent="0.25"/>
  <cols>
    <col min="1" max="1" width="69" bestFit="1" customWidth="1"/>
    <col min="2" max="2" width="10.42578125" bestFit="1" customWidth="1"/>
    <col min="3" max="3" width="25.140625" bestFit="1" customWidth="1"/>
    <col min="4" max="4" width="12.85546875" bestFit="1" customWidth="1"/>
    <col min="5" max="5" width="15.85546875" bestFit="1" customWidth="1"/>
    <col min="6" max="6" width="17.5703125" bestFit="1" customWidth="1"/>
  </cols>
  <sheetData>
    <row r="1" spans="1:8" x14ac:dyDescent="0.25">
      <c r="A1" s="1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8" x14ac:dyDescent="0.25">
      <c r="A2" t="s">
        <v>8</v>
      </c>
      <c r="B2" s="2">
        <f>Portfolio!$A$2</f>
        <v>46173</v>
      </c>
      <c r="C2" t="s">
        <v>9</v>
      </c>
      <c r="D2" s="4">
        <v>0</v>
      </c>
      <c r="E2" s="34">
        <f>Portfolio!AB3</f>
        <v>5.0742292864535939E-3</v>
      </c>
      <c r="F2" s="4">
        <f>IF(D2&lt;E2,D2,E2)</f>
        <v>0</v>
      </c>
    </row>
    <row r="3" spans="1:8" x14ac:dyDescent="0.25">
      <c r="A3" t="s">
        <v>8</v>
      </c>
      <c r="B3" s="2">
        <f>Portfolio!$A$2</f>
        <v>46173</v>
      </c>
      <c r="C3" t="s">
        <v>9</v>
      </c>
      <c r="D3" s="4">
        <v>0</v>
      </c>
      <c r="E3" s="34">
        <f>Portfolio!AB4</f>
        <v>0</v>
      </c>
      <c r="F3" s="4">
        <f>IF(D3&lt;E3,D3,E3)</f>
        <v>0</v>
      </c>
    </row>
    <row r="4" spans="1:8" x14ac:dyDescent="0.25">
      <c r="A4" t="s">
        <v>8</v>
      </c>
      <c r="B4" s="2">
        <f>Portfolio!$A$2</f>
        <v>46173</v>
      </c>
      <c r="C4" t="s">
        <v>5</v>
      </c>
      <c r="D4" s="4">
        <v>100</v>
      </c>
      <c r="E4" s="34">
        <f>Portfolio!AB2</f>
        <v>0.99492577071354638</v>
      </c>
      <c r="F4" s="34">
        <f>IF(D4&lt;E4,D4,E4)</f>
        <v>0.99492577071354638</v>
      </c>
    </row>
    <row r="5" spans="1:8" x14ac:dyDescent="0.25">
      <c r="A5" s="16" t="s">
        <v>8</v>
      </c>
      <c r="B5" s="17">
        <f>Portfolio!$A$2</f>
        <v>46173</v>
      </c>
      <c r="C5" s="16" t="s">
        <v>6</v>
      </c>
      <c r="D5" s="18">
        <f>SUM(D2:D4)</f>
        <v>100</v>
      </c>
      <c r="E5" s="36">
        <f>SUM(E2:E4)</f>
        <v>1</v>
      </c>
      <c r="F5" s="35">
        <f>SUM(F2:F4)</f>
        <v>0.99492577071354638</v>
      </c>
      <c r="H5" s="21"/>
    </row>
    <row r="6" spans="1:8" x14ac:dyDescent="0.25">
      <c r="A6" s="19" t="s">
        <v>91</v>
      </c>
      <c r="B6" s="17"/>
      <c r="C6" s="16"/>
      <c r="D6" s="18"/>
      <c r="E6" s="18"/>
      <c r="F6" s="18"/>
    </row>
    <row r="8" spans="1:8" x14ac:dyDescent="0.25">
      <c r="A8" t="s">
        <v>88</v>
      </c>
      <c r="B8" s="2">
        <f>Portfolio!$A$2</f>
        <v>46173</v>
      </c>
      <c r="C8" t="s">
        <v>9</v>
      </c>
      <c r="D8" s="4">
        <v>100</v>
      </c>
      <c r="E8" s="4">
        <f>(SUM(Portfolio!V8:V10)/Portfolio!BP8)*100</f>
        <v>99.132894473848992</v>
      </c>
      <c r="F8" s="4">
        <f>IF(D8&lt;E8,D8,E8)</f>
        <v>99.132894473848992</v>
      </c>
    </row>
    <row r="9" spans="1:8" x14ac:dyDescent="0.25">
      <c r="A9" t="s">
        <v>88</v>
      </c>
      <c r="B9" s="2">
        <f>Portfolio!$A$2</f>
        <v>46173</v>
      </c>
      <c r="C9" t="s">
        <v>5</v>
      </c>
      <c r="D9" s="4">
        <v>0</v>
      </c>
      <c r="E9" s="4">
        <f>(Portfolio!BR7+Portfolio!V7)/Portfolio!BP7*100</f>
        <v>0.86710552615101233</v>
      </c>
      <c r="F9" s="4">
        <f>IF(D9&lt;E9,D9,E9)</f>
        <v>0</v>
      </c>
    </row>
    <row r="10" spans="1:8" x14ac:dyDescent="0.25">
      <c r="A10" s="16" t="s">
        <v>88</v>
      </c>
      <c r="B10" s="17">
        <f>Portfolio!$A$2</f>
        <v>46173</v>
      </c>
      <c r="C10" s="16" t="s">
        <v>6</v>
      </c>
      <c r="D10" s="18">
        <f>SUM(D8:D9)</f>
        <v>100</v>
      </c>
      <c r="E10" s="18">
        <f>SUM(E8:E9)</f>
        <v>100</v>
      </c>
      <c r="F10" s="18">
        <f>SUM(F8:F9)</f>
        <v>99.132894473848992</v>
      </c>
    </row>
    <row r="11" spans="1:8" x14ac:dyDescent="0.25">
      <c r="A11" s="19" t="s">
        <v>90</v>
      </c>
    </row>
    <row r="13" spans="1:8" x14ac:dyDescent="0.25">
      <c r="A13" s="6" t="s">
        <v>94</v>
      </c>
      <c r="B13" s="2">
        <f>Portfolio!$A$2</f>
        <v>46173</v>
      </c>
      <c r="C13" t="s">
        <v>9</v>
      </c>
      <c r="D13" s="4">
        <v>100</v>
      </c>
      <c r="E13" s="4">
        <f>(SUM(Portfolio!V14:V16)/Portfolio!BP14)*100</f>
        <v>95.311736255253976</v>
      </c>
      <c r="F13" s="4">
        <f>IF(D13&lt;E13,D13,E13)</f>
        <v>95.311736255253976</v>
      </c>
    </row>
    <row r="14" spans="1:8" x14ac:dyDescent="0.25">
      <c r="A14" s="6" t="s">
        <v>94</v>
      </c>
      <c r="B14" s="2">
        <f>Portfolio!$A$2</f>
        <v>46173</v>
      </c>
      <c r="C14" t="s">
        <v>5</v>
      </c>
      <c r="D14" s="4">
        <v>0</v>
      </c>
      <c r="E14" s="4">
        <f>(Portfolio!BR13+Portfolio!V13)/Portfolio!BP13*100</f>
        <v>4.6882637447460196</v>
      </c>
      <c r="F14" s="4">
        <f>IF(D14&lt;E14,D14,E14)</f>
        <v>0</v>
      </c>
    </row>
    <row r="15" spans="1:8" x14ac:dyDescent="0.25">
      <c r="A15" s="23" t="s">
        <v>94</v>
      </c>
      <c r="B15" s="17">
        <f>Portfolio!$A$2</f>
        <v>46173</v>
      </c>
      <c r="C15" s="16" t="s">
        <v>6</v>
      </c>
      <c r="D15" s="18">
        <f>SUM(D13:D14)</f>
        <v>100</v>
      </c>
      <c r="E15" s="18">
        <f>SUM(E13:E14)</f>
        <v>100</v>
      </c>
      <c r="F15" s="18">
        <f>SUM(F13:F14)</f>
        <v>95.311736255253976</v>
      </c>
    </row>
    <row r="16" spans="1:8" x14ac:dyDescent="0.25">
      <c r="A16" s="19" t="s"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AD68-2843-483B-BD86-5621716469F2}">
  <dimension ref="A1:BS18"/>
  <sheetViews>
    <sheetView workbookViewId="0">
      <selection activeCell="BS12" sqref="BS12:BS14"/>
    </sheetView>
  </sheetViews>
  <sheetFormatPr defaultColWidth="8.85546875" defaultRowHeight="15" x14ac:dyDescent="0.25"/>
  <cols>
    <col min="1" max="1" width="9.85546875" bestFit="1" customWidth="1"/>
    <col min="2" max="2" width="10.140625" bestFit="1" customWidth="1"/>
    <col min="3" max="3" width="32.42578125" bestFit="1" customWidth="1"/>
    <col min="4" max="5" width="12.7109375" bestFit="1" customWidth="1"/>
    <col min="6" max="6" width="14.42578125" bestFit="1" customWidth="1"/>
    <col min="7" max="7" width="12" bestFit="1" customWidth="1"/>
    <col min="8" max="8" width="39.140625" bestFit="1" customWidth="1"/>
    <col min="9" max="10" width="20.85546875" bestFit="1" customWidth="1"/>
    <col min="11" max="11" width="16.28515625" bestFit="1" customWidth="1"/>
    <col min="12" max="12" width="21.140625" bestFit="1" customWidth="1"/>
    <col min="13" max="13" width="19.28515625" bestFit="1" customWidth="1"/>
    <col min="14" max="14" width="18.28515625" bestFit="1" customWidth="1"/>
    <col min="15" max="15" width="14.28515625" bestFit="1" customWidth="1"/>
    <col min="16" max="16" width="40.140625" bestFit="1" customWidth="1"/>
    <col min="17" max="17" width="11.42578125" bestFit="1" customWidth="1"/>
    <col min="18" max="18" width="6" bestFit="1" customWidth="1"/>
    <col min="19" max="19" width="19.85546875" bestFit="1" customWidth="1"/>
    <col min="20" max="20" width="18.140625" bestFit="1" customWidth="1"/>
    <col min="21" max="21" width="24.28515625" bestFit="1" customWidth="1"/>
    <col min="22" max="22" width="20.42578125" style="26" bestFit="1" customWidth="1"/>
    <col min="23" max="23" width="18.42578125" bestFit="1" customWidth="1"/>
    <col min="24" max="24" width="28.85546875" bestFit="1" customWidth="1"/>
    <col min="25" max="25" width="16.140625" bestFit="1" customWidth="1"/>
    <col min="26" max="26" width="35.28515625" bestFit="1" customWidth="1"/>
    <col min="27" max="27" width="17.28515625" style="31" bestFit="1" customWidth="1"/>
    <col min="28" max="28" width="13.85546875" bestFit="1" customWidth="1"/>
    <col min="29" max="29" width="14.7109375" bestFit="1" customWidth="1"/>
    <col min="30" max="30" width="26.85546875" bestFit="1" customWidth="1"/>
    <col min="31" max="31" width="9.42578125" bestFit="1" customWidth="1"/>
    <col min="32" max="32" width="8.85546875" bestFit="1" customWidth="1"/>
    <col min="33" max="33" width="11.28515625" bestFit="1" customWidth="1"/>
    <col min="34" max="34" width="14.42578125" bestFit="1" customWidth="1"/>
    <col min="35" max="35" width="11.28515625" bestFit="1" customWidth="1"/>
    <col min="36" max="36" width="11.7109375" bestFit="1" customWidth="1"/>
    <col min="37" max="37" width="26.85546875" bestFit="1" customWidth="1"/>
    <col min="38" max="38" width="28.140625" bestFit="1" customWidth="1"/>
    <col min="39" max="39" width="42.140625" bestFit="1" customWidth="1"/>
    <col min="40" max="40" width="14" bestFit="1" customWidth="1"/>
    <col min="41" max="41" width="11" bestFit="1" customWidth="1"/>
    <col min="42" max="42" width="10" bestFit="1" customWidth="1"/>
    <col min="43" max="43" width="30.42578125" bestFit="1" customWidth="1"/>
    <col min="44" max="44" width="9" bestFit="1" customWidth="1"/>
    <col min="45" max="45" width="10.7109375" bestFit="1" customWidth="1"/>
    <col min="46" max="46" width="10.42578125" bestFit="1" customWidth="1"/>
    <col min="47" max="47" width="9.42578125" bestFit="1" customWidth="1"/>
    <col min="49" max="49" width="9.85546875" bestFit="1" customWidth="1"/>
    <col min="50" max="50" width="9.42578125" bestFit="1" customWidth="1"/>
    <col min="51" max="51" width="20" bestFit="1" customWidth="1"/>
    <col min="52" max="52" width="19.7109375" bestFit="1" customWidth="1"/>
    <col min="53" max="53" width="20.85546875" bestFit="1" customWidth="1"/>
    <col min="54" max="54" width="20.42578125" bestFit="1" customWidth="1"/>
    <col min="55" max="55" width="21.42578125" bestFit="1" customWidth="1"/>
    <col min="56" max="56" width="12" bestFit="1" customWidth="1"/>
    <col min="57" max="57" width="22.7109375" bestFit="1" customWidth="1"/>
    <col min="58" max="58" width="23.42578125" bestFit="1" customWidth="1"/>
    <col min="59" max="59" width="12.42578125" bestFit="1" customWidth="1"/>
    <col min="60" max="60" width="17.7109375" bestFit="1" customWidth="1"/>
    <col min="61" max="61" width="29.28515625" bestFit="1" customWidth="1"/>
    <col min="62" max="62" width="40.85546875" bestFit="1" customWidth="1"/>
    <col min="63" max="63" width="12.7109375" bestFit="1" customWidth="1"/>
    <col min="64" max="64" width="13.140625" bestFit="1" customWidth="1"/>
    <col min="65" max="65" width="18.42578125" bestFit="1" customWidth="1"/>
    <col min="66" max="66" width="12.140625" bestFit="1" customWidth="1"/>
    <col min="67" max="67" width="12.85546875" bestFit="1" customWidth="1"/>
    <col min="68" max="68" width="16.28515625" style="26" bestFit="1" customWidth="1"/>
    <col min="69" max="69" width="13.85546875" bestFit="1" customWidth="1"/>
    <col min="70" max="70" width="20.85546875" style="26" bestFit="1" customWidth="1"/>
  </cols>
  <sheetData>
    <row r="1" spans="1:71" x14ac:dyDescent="0.25">
      <c r="A1" s="3" t="s">
        <v>10</v>
      </c>
      <c r="B1" s="3" t="s">
        <v>11</v>
      </c>
      <c r="C1" s="3" t="s">
        <v>7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3" t="s">
        <v>17</v>
      </c>
      <c r="J1" s="3" t="s">
        <v>18</v>
      </c>
      <c r="K1" s="3" t="s">
        <v>19</v>
      </c>
      <c r="L1" s="3" t="s">
        <v>20</v>
      </c>
      <c r="M1" s="3" t="s">
        <v>21</v>
      </c>
      <c r="N1" s="3" t="s">
        <v>22</v>
      </c>
      <c r="O1" s="3" t="s">
        <v>23</v>
      </c>
      <c r="P1" s="3" t="s">
        <v>24</v>
      </c>
      <c r="Q1" s="3" t="s">
        <v>25</v>
      </c>
      <c r="R1" s="3" t="s">
        <v>26</v>
      </c>
      <c r="S1" s="3" t="s">
        <v>27</v>
      </c>
      <c r="T1" s="3" t="s">
        <v>28</v>
      </c>
      <c r="U1" s="3" t="s">
        <v>29</v>
      </c>
      <c r="V1" s="24" t="s">
        <v>30</v>
      </c>
      <c r="W1" s="3" t="s">
        <v>31</v>
      </c>
      <c r="X1" s="3" t="s">
        <v>32</v>
      </c>
      <c r="Y1" s="3" t="s">
        <v>33</v>
      </c>
      <c r="Z1" s="3" t="s">
        <v>34</v>
      </c>
      <c r="AA1" s="28" t="s">
        <v>35</v>
      </c>
      <c r="AB1" s="3" t="s">
        <v>36</v>
      </c>
      <c r="AC1" s="3" t="s">
        <v>37</v>
      </c>
      <c r="AD1" s="3" t="s">
        <v>38</v>
      </c>
      <c r="AE1" s="3" t="s">
        <v>39</v>
      </c>
      <c r="AF1" s="3" t="s">
        <v>40</v>
      </c>
      <c r="AG1" s="3" t="s">
        <v>41</v>
      </c>
      <c r="AH1" s="3" t="s">
        <v>42</v>
      </c>
      <c r="AI1" s="3" t="s">
        <v>43</v>
      </c>
      <c r="AJ1" s="3" t="s">
        <v>44</v>
      </c>
      <c r="AK1" s="3" t="s">
        <v>45</v>
      </c>
      <c r="AL1" s="3" t="s">
        <v>46</v>
      </c>
      <c r="AM1" s="3" t="s">
        <v>47</v>
      </c>
      <c r="AN1" s="3" t="s">
        <v>48</v>
      </c>
      <c r="AO1" s="3" t="s">
        <v>49</v>
      </c>
      <c r="AP1" s="3" t="s">
        <v>50</v>
      </c>
      <c r="AQ1" s="3" t="s">
        <v>51</v>
      </c>
      <c r="AR1" s="3" t="s">
        <v>52</v>
      </c>
      <c r="AS1" s="3" t="s">
        <v>53</v>
      </c>
      <c r="AT1" s="3" t="s">
        <v>54</v>
      </c>
      <c r="AU1" s="3" t="s">
        <v>55</v>
      </c>
      <c r="AV1" s="3" t="s">
        <v>56</v>
      </c>
      <c r="AW1" s="3" t="s">
        <v>57</v>
      </c>
      <c r="AX1" s="3" t="s">
        <v>58</v>
      </c>
      <c r="AY1" s="3" t="s">
        <v>59</v>
      </c>
      <c r="AZ1" s="3" t="s">
        <v>60</v>
      </c>
      <c r="BA1" s="3" t="s">
        <v>61</v>
      </c>
      <c r="BB1" s="3" t="s">
        <v>62</v>
      </c>
      <c r="BC1" s="3" t="s">
        <v>63</v>
      </c>
      <c r="BD1" s="3" t="s">
        <v>64</v>
      </c>
      <c r="BE1" s="3" t="s">
        <v>65</v>
      </c>
      <c r="BF1" s="3" t="s">
        <v>66</v>
      </c>
      <c r="BG1" s="3" t="s">
        <v>67</v>
      </c>
      <c r="BH1" s="3" t="s">
        <v>68</v>
      </c>
      <c r="BI1" s="3" t="s">
        <v>69</v>
      </c>
      <c r="BJ1" s="3" t="s">
        <v>70</v>
      </c>
      <c r="BK1" s="3" t="s">
        <v>71</v>
      </c>
      <c r="BL1" s="3" t="s">
        <v>72</v>
      </c>
      <c r="BM1" s="3" t="s">
        <v>73</v>
      </c>
      <c r="BN1" s="3" t="s">
        <v>74</v>
      </c>
      <c r="BO1" s="3" t="s">
        <v>75</v>
      </c>
      <c r="BP1" s="24" t="s">
        <v>76</v>
      </c>
      <c r="BQ1" s="3" t="s">
        <v>77</v>
      </c>
      <c r="BR1" s="24" t="s">
        <v>78</v>
      </c>
    </row>
    <row r="2" spans="1:71" x14ac:dyDescent="0.25">
      <c r="A2" s="5">
        <v>46173</v>
      </c>
      <c r="B2" s="6" t="s">
        <v>84</v>
      </c>
      <c r="C2" s="6" t="s">
        <v>8</v>
      </c>
      <c r="D2" s="6" t="s">
        <v>98</v>
      </c>
      <c r="E2" s="6" t="s">
        <v>99</v>
      </c>
      <c r="F2" s="6" t="s">
        <v>100</v>
      </c>
      <c r="G2" s="6" t="s">
        <v>101</v>
      </c>
      <c r="H2" s="6" t="s">
        <v>102</v>
      </c>
      <c r="I2" s="6" t="s">
        <v>82</v>
      </c>
      <c r="J2" s="6" t="s">
        <v>82</v>
      </c>
      <c r="K2" s="7">
        <v>958435000</v>
      </c>
      <c r="L2" s="7">
        <v>100</v>
      </c>
      <c r="M2" s="7">
        <v>99.985427999999999</v>
      </c>
      <c r="N2" s="7">
        <v>100</v>
      </c>
      <c r="O2" s="7">
        <v>1.4572E-2</v>
      </c>
      <c r="P2" s="8">
        <v>1.4574123741311585E-4</v>
      </c>
      <c r="Q2" s="9" t="s">
        <v>79</v>
      </c>
      <c r="R2" s="9" t="s">
        <v>79</v>
      </c>
      <c r="S2" s="7">
        <v>99.956284999999994</v>
      </c>
      <c r="T2" s="7">
        <v>95801601550.119995</v>
      </c>
      <c r="U2" s="7">
        <v>95843500000</v>
      </c>
      <c r="V2" s="25">
        <v>95843500000</v>
      </c>
      <c r="W2" s="7">
        <v>95843500000</v>
      </c>
      <c r="X2" s="10"/>
      <c r="Y2" s="10">
        <v>13966314.82</v>
      </c>
      <c r="Z2" s="7">
        <v>41898449.880000003</v>
      </c>
      <c r="AA2" s="32">
        <v>0.99491173907803598</v>
      </c>
      <c r="AB2" s="33">
        <v>0.99492577071354638</v>
      </c>
      <c r="AC2" s="7">
        <v>0</v>
      </c>
      <c r="AD2" s="7">
        <v>41898449.880000003</v>
      </c>
      <c r="AE2" s="11">
        <v>46173</v>
      </c>
      <c r="AF2" s="6"/>
      <c r="AG2" s="12">
        <v>0</v>
      </c>
      <c r="AH2" s="11"/>
      <c r="AI2" s="11">
        <v>46174</v>
      </c>
      <c r="AJ2" s="11">
        <v>46174</v>
      </c>
      <c r="AK2" s="13">
        <v>1</v>
      </c>
      <c r="AL2" s="11">
        <v>46174</v>
      </c>
      <c r="AM2" s="6" t="s">
        <v>103</v>
      </c>
      <c r="AN2" s="6" t="s">
        <v>83</v>
      </c>
      <c r="AO2" s="13"/>
      <c r="AP2" s="6"/>
      <c r="AQ2" s="6" t="s">
        <v>104</v>
      </c>
      <c r="AR2" s="6"/>
      <c r="AS2" s="6"/>
      <c r="AT2" s="6"/>
      <c r="AU2" s="9"/>
      <c r="AV2" s="9"/>
      <c r="AW2" s="12"/>
      <c r="AX2" s="12"/>
      <c r="AY2" s="12"/>
      <c r="AZ2" s="12"/>
      <c r="BA2" s="13"/>
      <c r="BB2" s="13"/>
      <c r="BC2" s="6"/>
      <c r="BD2" s="9"/>
      <c r="BE2" s="12"/>
      <c r="BF2" s="12"/>
      <c r="BG2" s="7"/>
      <c r="BH2" s="7"/>
      <c r="BI2" s="9">
        <v>0</v>
      </c>
      <c r="BJ2" s="7">
        <v>0</v>
      </c>
      <c r="BK2" s="6" t="s">
        <v>105</v>
      </c>
      <c r="BL2" s="6" t="s">
        <v>81</v>
      </c>
      <c r="BM2" s="6" t="s">
        <v>81</v>
      </c>
      <c r="BN2" s="14">
        <v>1</v>
      </c>
      <c r="BO2" s="6" t="s">
        <v>81</v>
      </c>
      <c r="BP2" s="25">
        <v>96333670852.869995</v>
      </c>
      <c r="BQ2" s="7">
        <v>842739847</v>
      </c>
      <c r="BR2" s="25">
        <v>1358612.87</v>
      </c>
    </row>
    <row r="3" spans="1:71" x14ac:dyDescent="0.25">
      <c r="A3" s="5">
        <v>46173</v>
      </c>
      <c r="B3" s="6" t="s">
        <v>84</v>
      </c>
      <c r="C3" s="6" t="s">
        <v>8</v>
      </c>
      <c r="D3" s="6" t="s">
        <v>106</v>
      </c>
      <c r="E3" s="6" t="s">
        <v>107</v>
      </c>
      <c r="F3" s="6" t="s">
        <v>108</v>
      </c>
      <c r="G3" s="6" t="s">
        <v>109</v>
      </c>
      <c r="H3" s="6" t="s">
        <v>110</v>
      </c>
      <c r="I3" s="6" t="s">
        <v>111</v>
      </c>
      <c r="J3" s="6" t="s">
        <v>111</v>
      </c>
      <c r="K3" s="7">
        <v>4900000</v>
      </c>
      <c r="L3" s="7">
        <v>100</v>
      </c>
      <c r="M3" s="7">
        <v>99.743399999999994</v>
      </c>
      <c r="N3" s="7">
        <v>99.757599999999996</v>
      </c>
      <c r="O3" s="7">
        <v>1.4200000000000001E-2</v>
      </c>
      <c r="P3" s="8">
        <v>1.4236530938387904E-4</v>
      </c>
      <c r="Q3" s="9" t="s">
        <v>112</v>
      </c>
      <c r="R3" s="9" t="s">
        <v>112</v>
      </c>
      <c r="S3" s="7">
        <v>99.624200000000002</v>
      </c>
      <c r="T3" s="7">
        <v>488158580</v>
      </c>
      <c r="U3" s="7">
        <v>488840586.5</v>
      </c>
      <c r="V3" s="25">
        <v>488812240</v>
      </c>
      <c r="W3" s="7">
        <v>490000000</v>
      </c>
      <c r="X3" s="10"/>
      <c r="Y3" s="10">
        <v>68198.2</v>
      </c>
      <c r="Z3" s="7">
        <v>-488186926.5</v>
      </c>
      <c r="AA3" s="32">
        <v>5.0741577235913788E-3</v>
      </c>
      <c r="AB3" s="33">
        <v>5.0742292864535939E-3</v>
      </c>
      <c r="AC3" s="7">
        <v>0</v>
      </c>
      <c r="AD3" s="7">
        <v>682006.5</v>
      </c>
      <c r="AE3" s="11">
        <v>46173</v>
      </c>
      <c r="AF3" s="6" t="s">
        <v>113</v>
      </c>
      <c r="AG3" s="12">
        <v>0</v>
      </c>
      <c r="AH3" s="11">
        <v>46008</v>
      </c>
      <c r="AI3" s="11">
        <v>46191</v>
      </c>
      <c r="AJ3" s="11">
        <v>46191</v>
      </c>
      <c r="AK3" s="13">
        <v>18</v>
      </c>
      <c r="AL3" s="11">
        <v>46191</v>
      </c>
      <c r="AM3" s="6" t="s">
        <v>103</v>
      </c>
      <c r="AN3" s="6" t="s">
        <v>80</v>
      </c>
      <c r="AO3" s="13"/>
      <c r="AP3" s="6"/>
      <c r="AQ3" s="6" t="s">
        <v>86</v>
      </c>
      <c r="AR3" s="6"/>
      <c r="AS3" s="6" t="s">
        <v>85</v>
      </c>
      <c r="AT3" s="6" t="s">
        <v>85</v>
      </c>
      <c r="AU3" s="9" t="s">
        <v>112</v>
      </c>
      <c r="AV3" s="9" t="s">
        <v>112</v>
      </c>
      <c r="AW3" s="12">
        <v>99.757599999999996</v>
      </c>
      <c r="AX3" s="12">
        <v>99.757599999999996</v>
      </c>
      <c r="AY3" s="12"/>
      <c r="AZ3" s="12"/>
      <c r="BA3" s="13"/>
      <c r="BB3" s="13"/>
      <c r="BC3" s="6"/>
      <c r="BD3" s="9" t="s">
        <v>112</v>
      </c>
      <c r="BE3" s="12"/>
      <c r="BF3" s="12"/>
      <c r="BG3" s="7">
        <v>99.757599999999996</v>
      </c>
      <c r="BH3" s="7"/>
      <c r="BI3" s="9">
        <v>0</v>
      </c>
      <c r="BJ3" s="7">
        <v>0</v>
      </c>
      <c r="BK3" s="6" t="s">
        <v>105</v>
      </c>
      <c r="BL3" s="6" t="s">
        <v>81</v>
      </c>
      <c r="BM3" s="6" t="s">
        <v>81</v>
      </c>
      <c r="BN3" s="14">
        <v>1</v>
      </c>
      <c r="BO3" s="6" t="s">
        <v>81</v>
      </c>
      <c r="BP3" s="25">
        <v>96333670852.869995</v>
      </c>
      <c r="BQ3" s="7">
        <v>842739847</v>
      </c>
      <c r="BR3" s="25">
        <v>1358612.87</v>
      </c>
    </row>
    <row r="4" spans="1:7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7"/>
      <c r="L4" s="7"/>
      <c r="M4" s="7"/>
      <c r="N4" s="7"/>
      <c r="O4" s="7"/>
      <c r="P4" s="8"/>
      <c r="Q4" s="9"/>
      <c r="R4" s="9"/>
      <c r="S4" s="7"/>
      <c r="T4" s="7"/>
      <c r="U4" s="7"/>
      <c r="V4" s="25"/>
      <c r="W4" s="7"/>
      <c r="X4" s="10"/>
      <c r="Y4" s="10"/>
      <c r="Z4" s="7"/>
      <c r="AA4" s="29"/>
      <c r="AB4" s="8"/>
      <c r="AC4" s="7"/>
      <c r="AD4" s="7"/>
      <c r="AE4" s="11"/>
      <c r="AF4" s="6"/>
      <c r="AG4" s="12"/>
      <c r="AH4" s="11"/>
      <c r="AI4" s="11"/>
      <c r="AJ4" s="11"/>
      <c r="AK4" s="13"/>
      <c r="AL4" s="11"/>
      <c r="AM4" s="6"/>
      <c r="AN4" s="6"/>
      <c r="AO4" s="13"/>
      <c r="AP4" s="6"/>
      <c r="AQ4" s="6"/>
      <c r="AR4" s="6"/>
      <c r="AS4" s="6"/>
      <c r="AT4" s="6"/>
      <c r="AU4" s="9"/>
      <c r="AV4" s="9"/>
      <c r="AW4" s="12"/>
      <c r="AX4" s="12"/>
      <c r="AY4" s="12"/>
      <c r="AZ4" s="12"/>
      <c r="BA4" s="13"/>
      <c r="BB4" s="13"/>
      <c r="BC4" s="6"/>
      <c r="BD4" s="9"/>
      <c r="BE4" s="12"/>
      <c r="BF4" s="12"/>
      <c r="BG4" s="7"/>
      <c r="BH4" s="7"/>
      <c r="BI4" s="9"/>
      <c r="BJ4" s="7"/>
      <c r="BK4" s="6"/>
      <c r="BL4" s="6"/>
      <c r="BM4" s="6"/>
      <c r="BN4" s="14"/>
      <c r="BO4" s="6"/>
      <c r="BP4" s="25"/>
      <c r="BQ4" s="7"/>
      <c r="BR4" s="25"/>
    </row>
    <row r="5" spans="1:7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7"/>
      <c r="L5" s="7"/>
      <c r="M5" s="7"/>
      <c r="N5" s="7"/>
      <c r="O5" s="7"/>
      <c r="P5" s="8"/>
      <c r="Q5" s="9"/>
      <c r="R5" s="9"/>
      <c r="S5" s="7"/>
      <c r="T5" s="7"/>
      <c r="U5" s="7"/>
      <c r="V5" s="25"/>
      <c r="W5" s="7"/>
      <c r="X5" s="10"/>
      <c r="Y5" s="10"/>
      <c r="Z5" s="7"/>
      <c r="AA5" s="30"/>
      <c r="AB5" s="8"/>
      <c r="AC5" s="7"/>
      <c r="AD5" s="7"/>
      <c r="AE5" s="11"/>
      <c r="AF5" s="6"/>
      <c r="AG5" s="12"/>
      <c r="AH5" s="11"/>
      <c r="AI5" s="11"/>
      <c r="AJ5" s="11"/>
      <c r="AK5" s="13"/>
      <c r="AL5" s="11"/>
      <c r="AM5" s="6"/>
      <c r="AN5" s="6"/>
      <c r="AO5" s="13"/>
      <c r="AP5" s="6"/>
      <c r="AQ5" s="6"/>
      <c r="AR5" s="6"/>
      <c r="AS5" s="6"/>
      <c r="AT5" s="6"/>
      <c r="AU5" s="9"/>
      <c r="AV5" s="9"/>
      <c r="AW5" s="12"/>
      <c r="AX5" s="12"/>
      <c r="AY5" s="12"/>
      <c r="AZ5" s="12"/>
      <c r="BA5" s="13"/>
      <c r="BB5" s="13"/>
      <c r="BC5" s="6"/>
      <c r="BD5" s="9"/>
      <c r="BE5" s="12"/>
      <c r="BF5" s="12"/>
      <c r="BG5" s="7"/>
      <c r="BH5" s="7"/>
      <c r="BI5" s="9"/>
      <c r="BJ5" s="7"/>
      <c r="BK5" s="6"/>
      <c r="BL5" s="6"/>
      <c r="BM5" s="6"/>
      <c r="BN5" s="14"/>
      <c r="BO5" s="6"/>
      <c r="BP5" s="25"/>
      <c r="BQ5" s="7"/>
      <c r="BR5" s="25"/>
    </row>
    <row r="6" spans="1:71" s="15" customFormat="1" ht="18" customHeight="1" x14ac:dyDescent="0.2">
      <c r="A6" s="3" t="s">
        <v>10</v>
      </c>
      <c r="B6" s="3" t="s">
        <v>11</v>
      </c>
      <c r="C6" s="3" t="s">
        <v>7</v>
      </c>
      <c r="D6" s="3" t="s">
        <v>12</v>
      </c>
      <c r="E6" s="3" t="s">
        <v>13</v>
      </c>
      <c r="F6" s="3" t="s">
        <v>14</v>
      </c>
      <c r="G6" s="3" t="s">
        <v>15</v>
      </c>
      <c r="H6" s="3" t="s">
        <v>16</v>
      </c>
      <c r="I6" s="3" t="s">
        <v>17</v>
      </c>
      <c r="J6" s="3" t="s">
        <v>18</v>
      </c>
      <c r="K6" s="3" t="s">
        <v>19</v>
      </c>
      <c r="L6" s="3" t="s">
        <v>20</v>
      </c>
      <c r="M6" s="3" t="s">
        <v>21</v>
      </c>
      <c r="N6" s="3" t="s">
        <v>22</v>
      </c>
      <c r="O6" s="3" t="s">
        <v>23</v>
      </c>
      <c r="P6" s="3" t="s">
        <v>24</v>
      </c>
      <c r="Q6" s="3" t="s">
        <v>25</v>
      </c>
      <c r="R6" s="3" t="s">
        <v>26</v>
      </c>
      <c r="S6" s="3" t="s">
        <v>27</v>
      </c>
      <c r="T6" s="3" t="s">
        <v>28</v>
      </c>
      <c r="U6" s="3" t="s">
        <v>29</v>
      </c>
      <c r="V6" s="24" t="s">
        <v>30</v>
      </c>
      <c r="W6" s="3" t="s">
        <v>31</v>
      </c>
      <c r="X6" s="3" t="s">
        <v>32</v>
      </c>
      <c r="Y6" s="3" t="s">
        <v>33</v>
      </c>
      <c r="Z6" s="3" t="s">
        <v>34</v>
      </c>
      <c r="AA6" s="28" t="s">
        <v>35</v>
      </c>
      <c r="AB6" s="3" t="s">
        <v>36</v>
      </c>
      <c r="AC6" s="3" t="s">
        <v>37</v>
      </c>
      <c r="AD6" s="3" t="s">
        <v>38</v>
      </c>
      <c r="AE6" s="3" t="s">
        <v>39</v>
      </c>
      <c r="AF6" s="3" t="s">
        <v>40</v>
      </c>
      <c r="AG6" s="3" t="s">
        <v>41</v>
      </c>
      <c r="AH6" s="3" t="s">
        <v>42</v>
      </c>
      <c r="AI6" s="3" t="s">
        <v>43</v>
      </c>
      <c r="AJ6" s="3" t="s">
        <v>44</v>
      </c>
      <c r="AK6" s="3" t="s">
        <v>45</v>
      </c>
      <c r="AL6" s="3" t="s">
        <v>46</v>
      </c>
      <c r="AM6" s="3" t="s">
        <v>47</v>
      </c>
      <c r="AN6" s="3" t="s">
        <v>48</v>
      </c>
      <c r="AO6" s="3" t="s">
        <v>49</v>
      </c>
      <c r="AP6" s="3" t="s">
        <v>50</v>
      </c>
      <c r="AQ6" s="3" t="s">
        <v>51</v>
      </c>
      <c r="AR6" s="3" t="s">
        <v>52</v>
      </c>
      <c r="AS6" s="3" t="s">
        <v>53</v>
      </c>
      <c r="AT6" s="3" t="s">
        <v>54</v>
      </c>
      <c r="AU6" s="3" t="s">
        <v>55</v>
      </c>
      <c r="AV6" s="3" t="s">
        <v>56</v>
      </c>
      <c r="AW6" s="3" t="s">
        <v>57</v>
      </c>
      <c r="AX6" s="3" t="s">
        <v>58</v>
      </c>
      <c r="AY6" s="3" t="s">
        <v>59</v>
      </c>
      <c r="AZ6" s="3" t="s">
        <v>60</v>
      </c>
      <c r="BA6" s="3" t="s">
        <v>61</v>
      </c>
      <c r="BB6" s="3" t="s">
        <v>62</v>
      </c>
      <c r="BC6" s="3" t="s">
        <v>63</v>
      </c>
      <c r="BD6" s="3" t="s">
        <v>64</v>
      </c>
      <c r="BE6" s="3" t="s">
        <v>65</v>
      </c>
      <c r="BF6" s="3" t="s">
        <v>66</v>
      </c>
      <c r="BG6" s="3" t="s">
        <v>67</v>
      </c>
      <c r="BH6" s="3" t="s">
        <v>68</v>
      </c>
      <c r="BI6" s="3" t="s">
        <v>69</v>
      </c>
      <c r="BJ6" s="3" t="s">
        <v>70</v>
      </c>
      <c r="BK6" s="3" t="s">
        <v>71</v>
      </c>
      <c r="BL6" s="3" t="s">
        <v>72</v>
      </c>
      <c r="BM6" s="3" t="s">
        <v>73</v>
      </c>
      <c r="BN6" s="3" t="s">
        <v>74</v>
      </c>
      <c r="BO6" s="3" t="s">
        <v>75</v>
      </c>
      <c r="BP6" s="24" t="s">
        <v>76</v>
      </c>
      <c r="BQ6" s="3" t="s">
        <v>77</v>
      </c>
      <c r="BR6" s="24" t="s">
        <v>78</v>
      </c>
    </row>
    <row r="7" spans="1:71" s="15" customFormat="1" ht="21.75" customHeight="1" x14ac:dyDescent="0.2">
      <c r="A7" s="5">
        <v>46173</v>
      </c>
      <c r="B7" s="6" t="s">
        <v>87</v>
      </c>
      <c r="C7" s="6" t="s">
        <v>88</v>
      </c>
      <c r="D7" s="6" t="s">
        <v>98</v>
      </c>
      <c r="E7" s="6" t="s">
        <v>99</v>
      </c>
      <c r="F7" s="6" t="s">
        <v>100</v>
      </c>
      <c r="G7" s="6" t="s">
        <v>101</v>
      </c>
      <c r="H7" s="6" t="s">
        <v>102</v>
      </c>
      <c r="I7" s="6" t="s">
        <v>82</v>
      </c>
      <c r="J7" s="6" t="s">
        <v>82</v>
      </c>
      <c r="K7" s="7">
        <v>4000</v>
      </c>
      <c r="L7" s="7">
        <v>100</v>
      </c>
      <c r="M7" s="7">
        <v>99.985048000000006</v>
      </c>
      <c r="N7" s="7">
        <v>100</v>
      </c>
      <c r="O7" s="7">
        <v>1.4952E-2</v>
      </c>
      <c r="P7" s="8">
        <v>1.4954235957360344E-4</v>
      </c>
      <c r="Q7" s="9" t="s">
        <v>79</v>
      </c>
      <c r="R7" s="9" t="s">
        <v>79</v>
      </c>
      <c r="S7" s="7">
        <v>99.955143000000007</v>
      </c>
      <c r="T7" s="7">
        <v>399820.57</v>
      </c>
      <c r="U7" s="7">
        <v>400000</v>
      </c>
      <c r="V7" s="25">
        <v>400000</v>
      </c>
      <c r="W7" s="7">
        <v>400000</v>
      </c>
      <c r="X7" s="10"/>
      <c r="Y7" s="10">
        <v>59.81</v>
      </c>
      <c r="Z7" s="7">
        <v>179.43</v>
      </c>
      <c r="AA7" s="30">
        <v>3.3557104029194779E-4</v>
      </c>
      <c r="AB7" s="8">
        <v>3.3839169895921348E-4</v>
      </c>
      <c r="AC7" s="7">
        <v>0</v>
      </c>
      <c r="AD7" s="7">
        <v>179.43</v>
      </c>
      <c r="AE7" s="11">
        <v>46173</v>
      </c>
      <c r="AF7" s="6"/>
      <c r="AG7" s="12">
        <v>0</v>
      </c>
      <c r="AH7" s="11"/>
      <c r="AI7" s="11">
        <v>46174</v>
      </c>
      <c r="AJ7" s="11">
        <v>46174</v>
      </c>
      <c r="AK7" s="13">
        <v>1</v>
      </c>
      <c r="AL7" s="11">
        <v>46174</v>
      </c>
      <c r="AM7" s="6" t="s">
        <v>103</v>
      </c>
      <c r="AN7" s="6" t="s">
        <v>83</v>
      </c>
      <c r="AO7" s="13"/>
      <c r="AP7" s="6"/>
      <c r="AQ7" s="6" t="s">
        <v>104</v>
      </c>
      <c r="AR7" s="6"/>
      <c r="AS7" s="6"/>
      <c r="AT7" s="6"/>
      <c r="AU7" s="9"/>
      <c r="AV7" s="9"/>
      <c r="AW7" s="12"/>
      <c r="AX7" s="12"/>
      <c r="AY7" s="12"/>
      <c r="AZ7" s="12"/>
      <c r="BA7" s="13"/>
      <c r="BB7" s="13"/>
      <c r="BC7" s="6"/>
      <c r="BD7" s="9"/>
      <c r="BE7" s="12"/>
      <c r="BF7" s="12"/>
      <c r="BG7" s="7"/>
      <c r="BH7" s="7"/>
      <c r="BI7" s="9">
        <v>0</v>
      </c>
      <c r="BJ7" s="7">
        <v>0</v>
      </c>
      <c r="BK7" s="6" t="s">
        <v>105</v>
      </c>
      <c r="BL7" s="6" t="s">
        <v>81</v>
      </c>
      <c r="BM7" s="6" t="s">
        <v>81</v>
      </c>
      <c r="BN7" s="14">
        <v>1</v>
      </c>
      <c r="BO7" s="6" t="s">
        <v>81</v>
      </c>
      <c r="BP7" s="25">
        <v>1191997973.52</v>
      </c>
      <c r="BQ7" s="7">
        <v>40001094</v>
      </c>
      <c r="BR7" s="25">
        <v>9935880.3000000007</v>
      </c>
    </row>
    <row r="8" spans="1:71" s="15" customFormat="1" ht="21.75" customHeight="1" x14ac:dyDescent="0.2">
      <c r="A8" s="5">
        <v>46173</v>
      </c>
      <c r="B8" s="6" t="s">
        <v>87</v>
      </c>
      <c r="C8" s="6" t="s">
        <v>88</v>
      </c>
      <c r="D8" s="6" t="s">
        <v>114</v>
      </c>
      <c r="E8" s="6" t="s">
        <v>115</v>
      </c>
      <c r="F8" s="6" t="s">
        <v>116</v>
      </c>
      <c r="G8" s="6" t="s">
        <v>117</v>
      </c>
      <c r="H8" s="6" t="s">
        <v>118</v>
      </c>
      <c r="I8" s="6"/>
      <c r="J8" s="6"/>
      <c r="K8" s="7">
        <v>1500000</v>
      </c>
      <c r="L8" s="7">
        <v>100</v>
      </c>
      <c r="M8" s="7">
        <v>99.740600000000001</v>
      </c>
      <c r="N8" s="7">
        <v>99.740399999999994</v>
      </c>
      <c r="O8" s="7">
        <v>-2.0000000000000001E-4</v>
      </c>
      <c r="P8" s="8">
        <v>-2.0052014926719913E-6</v>
      </c>
      <c r="Q8" s="9" t="s">
        <v>119</v>
      </c>
      <c r="R8" s="9" t="s">
        <v>119</v>
      </c>
      <c r="S8" s="7">
        <v>99.765000000000001</v>
      </c>
      <c r="T8" s="7">
        <v>149647500</v>
      </c>
      <c r="U8" s="7">
        <v>149647500</v>
      </c>
      <c r="V8" s="25">
        <v>149610600</v>
      </c>
      <c r="W8" s="7">
        <v>150000000</v>
      </c>
      <c r="X8" s="10"/>
      <c r="Y8" s="10">
        <v>0</v>
      </c>
      <c r="Z8" s="7">
        <v>-36900</v>
      </c>
      <c r="AA8" s="30">
        <v>0.1255124617017562</v>
      </c>
      <c r="AB8" s="8">
        <v>0.12656746279076828</v>
      </c>
      <c r="AC8" s="7">
        <v>578333.32999999996</v>
      </c>
      <c r="AD8" s="7">
        <v>0</v>
      </c>
      <c r="AE8" s="11">
        <v>46173</v>
      </c>
      <c r="AF8" s="6" t="s">
        <v>113</v>
      </c>
      <c r="AG8" s="12">
        <v>6.94</v>
      </c>
      <c r="AH8" s="11">
        <v>46153</v>
      </c>
      <c r="AI8" s="11">
        <v>46337</v>
      </c>
      <c r="AJ8" s="11">
        <v>49806</v>
      </c>
      <c r="AK8" s="13">
        <v>3633</v>
      </c>
      <c r="AL8" s="11">
        <v>49806</v>
      </c>
      <c r="AM8" s="6" t="s">
        <v>103</v>
      </c>
      <c r="AN8" s="6" t="s">
        <v>80</v>
      </c>
      <c r="AO8" s="13"/>
      <c r="AP8" s="6"/>
      <c r="AQ8" s="6" t="s">
        <v>120</v>
      </c>
      <c r="AR8" s="6"/>
      <c r="AS8" s="6" t="s">
        <v>85</v>
      </c>
      <c r="AT8" s="6" t="s">
        <v>85</v>
      </c>
      <c r="AU8" s="9" t="s">
        <v>119</v>
      </c>
      <c r="AV8" s="9" t="s">
        <v>119</v>
      </c>
      <c r="AW8" s="12">
        <v>99.740300000000005</v>
      </c>
      <c r="AX8" s="12">
        <v>99.740499999999997</v>
      </c>
      <c r="AY8" s="12">
        <v>7.0669000000000004</v>
      </c>
      <c r="AZ8" s="12">
        <v>7.0669000000000004</v>
      </c>
      <c r="BA8" s="13">
        <v>7.3133999999999997</v>
      </c>
      <c r="BB8" s="13">
        <v>7.3133999999999997</v>
      </c>
      <c r="BC8" s="6"/>
      <c r="BD8" s="9"/>
      <c r="BE8" s="12">
        <v>7.0669000000000004</v>
      </c>
      <c r="BF8" s="12">
        <v>7.3133999999999997</v>
      </c>
      <c r="BG8" s="7">
        <v>99.740399999999994</v>
      </c>
      <c r="BH8" s="7"/>
      <c r="BI8" s="9">
        <v>0</v>
      </c>
      <c r="BJ8" s="7">
        <v>0</v>
      </c>
      <c r="BK8" s="6" t="s">
        <v>105</v>
      </c>
      <c r="BL8" s="6" t="s">
        <v>81</v>
      </c>
      <c r="BM8" s="6" t="s">
        <v>81</v>
      </c>
      <c r="BN8" s="14">
        <v>1</v>
      </c>
      <c r="BO8" s="6" t="s">
        <v>81</v>
      </c>
      <c r="BP8" s="25">
        <v>1191997973.52</v>
      </c>
      <c r="BQ8" s="7">
        <v>40001094</v>
      </c>
      <c r="BR8" s="25">
        <v>9935880.3000000007</v>
      </c>
    </row>
    <row r="9" spans="1:71" s="15" customFormat="1" ht="21.75" customHeight="1" x14ac:dyDescent="0.2">
      <c r="A9" s="5">
        <v>46173</v>
      </c>
      <c r="B9" s="6" t="s">
        <v>87</v>
      </c>
      <c r="C9" s="6" t="s">
        <v>88</v>
      </c>
      <c r="D9" s="6" t="s">
        <v>121</v>
      </c>
      <c r="E9" s="6" t="s">
        <v>92</v>
      </c>
      <c r="F9" s="6" t="s">
        <v>122</v>
      </c>
      <c r="G9" s="6" t="s">
        <v>117</v>
      </c>
      <c r="H9" s="6" t="s">
        <v>118</v>
      </c>
      <c r="I9" s="6" t="s">
        <v>111</v>
      </c>
      <c r="J9" s="6" t="s">
        <v>111</v>
      </c>
      <c r="K9" s="7">
        <v>8344400</v>
      </c>
      <c r="L9" s="7">
        <v>100</v>
      </c>
      <c r="M9" s="7">
        <v>96.434100000000001</v>
      </c>
      <c r="N9" s="7">
        <v>96.434799999999996</v>
      </c>
      <c r="O9" s="7">
        <v>6.9999999999999999E-4</v>
      </c>
      <c r="P9" s="8">
        <v>7.2588430855890184E-6</v>
      </c>
      <c r="Q9" s="9" t="s">
        <v>123</v>
      </c>
      <c r="R9" s="9" t="s">
        <v>123</v>
      </c>
      <c r="S9" s="7">
        <v>97.974622999999994</v>
      </c>
      <c r="T9" s="7">
        <v>817539442.45000005</v>
      </c>
      <c r="U9" s="7">
        <v>817539442.45000005</v>
      </c>
      <c r="V9" s="25">
        <v>804690545.12</v>
      </c>
      <c r="W9" s="7">
        <v>834440000</v>
      </c>
      <c r="X9" s="10"/>
      <c r="Y9" s="10">
        <v>141199.20000000001</v>
      </c>
      <c r="Z9" s="7">
        <v>-12848897.33</v>
      </c>
      <c r="AA9" s="30">
        <v>0.67507710834753232</v>
      </c>
      <c r="AB9" s="8">
        <v>0.68075150174893106</v>
      </c>
      <c r="AC9" s="7">
        <v>8260956</v>
      </c>
      <c r="AD9" s="7">
        <v>0</v>
      </c>
      <c r="AE9" s="11">
        <v>46173</v>
      </c>
      <c r="AF9" s="6" t="s">
        <v>113</v>
      </c>
      <c r="AG9" s="12">
        <v>6.48</v>
      </c>
      <c r="AH9" s="11">
        <v>46118</v>
      </c>
      <c r="AI9" s="11">
        <v>46301</v>
      </c>
      <c r="AJ9" s="11">
        <v>49588</v>
      </c>
      <c r="AK9" s="13">
        <v>3415</v>
      </c>
      <c r="AL9" s="11">
        <v>49588</v>
      </c>
      <c r="AM9" s="6" t="s">
        <v>103</v>
      </c>
      <c r="AN9" s="6" t="s">
        <v>80</v>
      </c>
      <c r="AO9" s="13"/>
      <c r="AP9" s="6"/>
      <c r="AQ9" s="6" t="s">
        <v>86</v>
      </c>
      <c r="AR9" s="6"/>
      <c r="AS9" s="6" t="s">
        <v>85</v>
      </c>
      <c r="AT9" s="6" t="s">
        <v>85</v>
      </c>
      <c r="AU9" s="9" t="s">
        <v>123</v>
      </c>
      <c r="AV9" s="9" t="s">
        <v>123</v>
      </c>
      <c r="AW9" s="12">
        <v>96.434799999999996</v>
      </c>
      <c r="AX9" s="12">
        <v>96.434700000000007</v>
      </c>
      <c r="AY9" s="12">
        <v>6.7999000000000001</v>
      </c>
      <c r="AZ9" s="12">
        <v>6.7999000000000001</v>
      </c>
      <c r="BA9" s="13">
        <v>7.0380000000000003</v>
      </c>
      <c r="BB9" s="13">
        <v>7.0380000000000003</v>
      </c>
      <c r="BC9" s="6"/>
      <c r="BD9" s="9"/>
      <c r="BE9" s="12">
        <v>6.7999000000000001</v>
      </c>
      <c r="BF9" s="12">
        <v>7.0380000000000003</v>
      </c>
      <c r="BG9" s="7">
        <v>96.434799999999996</v>
      </c>
      <c r="BH9" s="7"/>
      <c r="BI9" s="9">
        <v>0</v>
      </c>
      <c r="BJ9" s="7">
        <v>0</v>
      </c>
      <c r="BK9" s="6" t="s">
        <v>105</v>
      </c>
      <c r="BL9" s="6" t="s">
        <v>81</v>
      </c>
      <c r="BM9" s="6" t="s">
        <v>81</v>
      </c>
      <c r="BN9" s="14">
        <v>1</v>
      </c>
      <c r="BO9" s="6" t="s">
        <v>81</v>
      </c>
      <c r="BP9" s="25">
        <v>1191997973.52</v>
      </c>
      <c r="BQ9" s="7">
        <v>40001094</v>
      </c>
      <c r="BR9" s="25">
        <v>9935880.3000000007</v>
      </c>
    </row>
    <row r="10" spans="1:71" s="15" customFormat="1" ht="21.75" customHeight="1" x14ac:dyDescent="0.2">
      <c r="A10" s="5">
        <v>46173</v>
      </c>
      <c r="B10" s="6" t="s">
        <v>87</v>
      </c>
      <c r="C10" s="6" t="s">
        <v>88</v>
      </c>
      <c r="D10" s="6" t="s">
        <v>124</v>
      </c>
      <c r="E10" s="6" t="s">
        <v>89</v>
      </c>
      <c r="F10" s="6" t="s">
        <v>125</v>
      </c>
      <c r="G10" s="6" t="s">
        <v>117</v>
      </c>
      <c r="H10" s="6" t="s">
        <v>118</v>
      </c>
      <c r="I10" s="6" t="s">
        <v>111</v>
      </c>
      <c r="J10" s="6" t="s">
        <v>111</v>
      </c>
      <c r="K10" s="7">
        <v>2359500</v>
      </c>
      <c r="L10" s="7">
        <v>100</v>
      </c>
      <c r="M10" s="7">
        <v>96.359200000000001</v>
      </c>
      <c r="N10" s="7">
        <v>96.359800000000007</v>
      </c>
      <c r="O10" s="7">
        <v>5.9999999999999995E-4</v>
      </c>
      <c r="P10" s="8">
        <v>6.2267017575903493E-6</v>
      </c>
      <c r="Q10" s="9" t="s">
        <v>126</v>
      </c>
      <c r="R10" s="9" t="s">
        <v>126</v>
      </c>
      <c r="S10" s="7">
        <v>98.158372999999997</v>
      </c>
      <c r="T10" s="7">
        <v>231604682.19999999</v>
      </c>
      <c r="U10" s="7">
        <v>231604682.19999999</v>
      </c>
      <c r="V10" s="25">
        <v>227360948.09999999</v>
      </c>
      <c r="W10" s="7">
        <v>235950000</v>
      </c>
      <c r="X10" s="10"/>
      <c r="Y10" s="10">
        <v>41487.870000000003</v>
      </c>
      <c r="Z10" s="7">
        <v>-4243734.0999999996</v>
      </c>
      <c r="AA10" s="30">
        <v>0.19073937468920135</v>
      </c>
      <c r="AB10" s="8">
        <v>0.19234264376134141</v>
      </c>
      <c r="AC10" s="7">
        <v>1078684.75</v>
      </c>
      <c r="AD10" s="7">
        <v>0</v>
      </c>
      <c r="AE10" s="11">
        <v>46173</v>
      </c>
      <c r="AF10" s="6" t="s">
        <v>113</v>
      </c>
      <c r="AG10" s="12">
        <v>6.33</v>
      </c>
      <c r="AH10" s="11">
        <v>46147</v>
      </c>
      <c r="AI10" s="11">
        <v>46331</v>
      </c>
      <c r="AJ10" s="11">
        <v>49434</v>
      </c>
      <c r="AK10" s="13">
        <v>3261</v>
      </c>
      <c r="AL10" s="11">
        <v>49434</v>
      </c>
      <c r="AM10" s="6" t="s">
        <v>103</v>
      </c>
      <c r="AN10" s="6" t="s">
        <v>80</v>
      </c>
      <c r="AO10" s="13"/>
      <c r="AP10" s="6"/>
      <c r="AQ10" s="6" t="s">
        <v>86</v>
      </c>
      <c r="AR10" s="6"/>
      <c r="AS10" s="6" t="s">
        <v>85</v>
      </c>
      <c r="AT10" s="6" t="s">
        <v>85</v>
      </c>
      <c r="AU10" s="9" t="s">
        <v>126</v>
      </c>
      <c r="AV10" s="9" t="s">
        <v>126</v>
      </c>
      <c r="AW10" s="12">
        <v>96.359800000000007</v>
      </c>
      <c r="AX10" s="12">
        <v>96.359800000000007</v>
      </c>
      <c r="AY10" s="12">
        <v>6.6513</v>
      </c>
      <c r="AZ10" s="12">
        <v>6.6513</v>
      </c>
      <c r="BA10" s="13">
        <v>6.8802000000000003</v>
      </c>
      <c r="BB10" s="13">
        <v>6.8802000000000003</v>
      </c>
      <c r="BC10" s="6"/>
      <c r="BD10" s="9"/>
      <c r="BE10" s="12">
        <v>6.6513</v>
      </c>
      <c r="BF10" s="12">
        <v>6.8802000000000003</v>
      </c>
      <c r="BG10" s="7">
        <v>96.359800000000007</v>
      </c>
      <c r="BH10" s="7"/>
      <c r="BI10" s="9">
        <v>0</v>
      </c>
      <c r="BJ10" s="7">
        <v>0</v>
      </c>
      <c r="BK10" s="6" t="s">
        <v>105</v>
      </c>
      <c r="BL10" s="6" t="s">
        <v>81</v>
      </c>
      <c r="BM10" s="6" t="s">
        <v>81</v>
      </c>
      <c r="BN10" s="14">
        <v>1</v>
      </c>
      <c r="BO10" s="6" t="s">
        <v>81</v>
      </c>
      <c r="BP10" s="25">
        <v>1191997973.52</v>
      </c>
      <c r="BQ10" s="7">
        <v>40001094</v>
      </c>
      <c r="BR10" s="25">
        <v>9935880.3000000007</v>
      </c>
    </row>
    <row r="12" spans="1:71" x14ac:dyDescent="0.25">
      <c r="A12" s="3" t="s">
        <v>10</v>
      </c>
      <c r="B12" s="3" t="s">
        <v>11</v>
      </c>
      <c r="C12" s="3" t="s">
        <v>7</v>
      </c>
      <c r="D12" s="3" t="s">
        <v>12</v>
      </c>
      <c r="E12" s="3" t="s">
        <v>13</v>
      </c>
      <c r="F12" s="3" t="s">
        <v>14</v>
      </c>
      <c r="G12" s="3" t="s">
        <v>15</v>
      </c>
      <c r="H12" s="3" t="s">
        <v>16</v>
      </c>
      <c r="I12" s="3" t="s">
        <v>17</v>
      </c>
      <c r="J12" s="3" t="s">
        <v>18</v>
      </c>
      <c r="K12" s="3" t="s">
        <v>19</v>
      </c>
      <c r="L12" s="3" t="s">
        <v>20</v>
      </c>
      <c r="M12" s="3" t="s">
        <v>21</v>
      </c>
      <c r="N12" s="3" t="s">
        <v>22</v>
      </c>
      <c r="O12" s="3" t="s">
        <v>23</v>
      </c>
      <c r="P12" s="3" t="s">
        <v>24</v>
      </c>
      <c r="Q12" s="3" t="s">
        <v>25</v>
      </c>
      <c r="R12" s="3" t="s">
        <v>26</v>
      </c>
      <c r="S12" s="3" t="s">
        <v>27</v>
      </c>
      <c r="T12" s="3" t="s">
        <v>28</v>
      </c>
      <c r="U12" s="3" t="s">
        <v>29</v>
      </c>
      <c r="V12" s="24" t="s">
        <v>30</v>
      </c>
      <c r="W12" s="3" t="s">
        <v>31</v>
      </c>
      <c r="X12" s="3" t="s">
        <v>32</v>
      </c>
      <c r="Y12" s="3" t="s">
        <v>33</v>
      </c>
      <c r="Z12" s="3" t="s">
        <v>34</v>
      </c>
      <c r="AA12" s="28" t="s">
        <v>35</v>
      </c>
      <c r="AB12" s="3" t="s">
        <v>36</v>
      </c>
      <c r="AC12" s="3" t="s">
        <v>37</v>
      </c>
      <c r="AD12" s="3" t="s">
        <v>38</v>
      </c>
      <c r="AE12" s="3" t="s">
        <v>39</v>
      </c>
      <c r="AF12" s="3" t="s">
        <v>40</v>
      </c>
      <c r="AG12" s="3" t="s">
        <v>41</v>
      </c>
      <c r="AH12" s="3" t="s">
        <v>42</v>
      </c>
      <c r="AI12" s="3" t="s">
        <v>43</v>
      </c>
      <c r="AJ12" s="3" t="s">
        <v>44</v>
      </c>
      <c r="AK12" s="3" t="s">
        <v>45</v>
      </c>
      <c r="AL12" s="3" t="s">
        <v>46</v>
      </c>
      <c r="AM12" s="3" t="s">
        <v>47</v>
      </c>
      <c r="AN12" s="3" t="s">
        <v>48</v>
      </c>
      <c r="AO12" s="3" t="s">
        <v>49</v>
      </c>
      <c r="AP12" s="3" t="s">
        <v>50</v>
      </c>
      <c r="AQ12" s="3" t="s">
        <v>51</v>
      </c>
      <c r="AR12" s="3" t="s">
        <v>52</v>
      </c>
      <c r="AS12" s="3" t="s">
        <v>53</v>
      </c>
      <c r="AT12" s="3" t="s">
        <v>54</v>
      </c>
      <c r="AU12" s="3" t="s">
        <v>55</v>
      </c>
      <c r="AV12" s="3" t="s">
        <v>56</v>
      </c>
      <c r="AW12" s="3" t="s">
        <v>57</v>
      </c>
      <c r="AX12" s="3" t="s">
        <v>58</v>
      </c>
      <c r="AY12" s="3" t="s">
        <v>59</v>
      </c>
      <c r="AZ12" s="3" t="s">
        <v>60</v>
      </c>
      <c r="BA12" s="3" t="s">
        <v>61</v>
      </c>
      <c r="BB12" s="3" t="s">
        <v>62</v>
      </c>
      <c r="BC12" s="3" t="s">
        <v>63</v>
      </c>
      <c r="BD12" s="3" t="s">
        <v>64</v>
      </c>
      <c r="BE12" s="3" t="s">
        <v>65</v>
      </c>
      <c r="BF12" s="3" t="s">
        <v>66</v>
      </c>
      <c r="BG12" s="3" t="s">
        <v>67</v>
      </c>
      <c r="BH12" s="3" t="s">
        <v>68</v>
      </c>
      <c r="BI12" s="3" t="s">
        <v>69</v>
      </c>
      <c r="BJ12" s="3" t="s">
        <v>70</v>
      </c>
      <c r="BK12" s="3" t="s">
        <v>71</v>
      </c>
      <c r="BL12" s="3" t="s">
        <v>72</v>
      </c>
      <c r="BM12" s="3" t="s">
        <v>73</v>
      </c>
      <c r="BN12" s="3" t="s">
        <v>74</v>
      </c>
      <c r="BO12" s="3" t="s">
        <v>75</v>
      </c>
      <c r="BP12" s="24" t="s">
        <v>76</v>
      </c>
      <c r="BQ12" s="3" t="s">
        <v>77</v>
      </c>
      <c r="BR12" s="24" t="s">
        <v>78</v>
      </c>
    </row>
    <row r="13" spans="1:71" x14ac:dyDescent="0.25">
      <c r="A13" s="5">
        <v>46173</v>
      </c>
      <c r="B13" s="6" t="s">
        <v>93</v>
      </c>
      <c r="C13" s="6" t="s">
        <v>94</v>
      </c>
      <c r="D13" s="6" t="s">
        <v>98</v>
      </c>
      <c r="E13" s="6" t="s">
        <v>99</v>
      </c>
      <c r="F13" s="6" t="s">
        <v>100</v>
      </c>
      <c r="G13" s="6" t="s">
        <v>101</v>
      </c>
      <c r="H13" s="6" t="s">
        <v>102</v>
      </c>
      <c r="I13" s="6" t="s">
        <v>82</v>
      </c>
      <c r="J13" s="6" t="s">
        <v>82</v>
      </c>
      <c r="K13" s="7">
        <v>46000</v>
      </c>
      <c r="L13" s="7">
        <v>100</v>
      </c>
      <c r="M13" s="7">
        <v>99.985048000000006</v>
      </c>
      <c r="N13" s="7">
        <v>100</v>
      </c>
      <c r="O13" s="7">
        <v>1.4952E-2</v>
      </c>
      <c r="P13" s="8">
        <v>1.4954235957360344E-4</v>
      </c>
      <c r="Q13" s="9" t="s">
        <v>79</v>
      </c>
      <c r="R13" s="9" t="s">
        <v>79</v>
      </c>
      <c r="S13" s="7">
        <v>99.955143000000007</v>
      </c>
      <c r="T13" s="7">
        <v>4597936.5999999996</v>
      </c>
      <c r="U13" s="7">
        <v>4600000</v>
      </c>
      <c r="V13" s="25">
        <v>4600000</v>
      </c>
      <c r="W13" s="7">
        <v>4600000</v>
      </c>
      <c r="X13" s="10"/>
      <c r="Y13" s="10">
        <v>687.79</v>
      </c>
      <c r="Z13" s="7">
        <v>2063.4</v>
      </c>
      <c r="AA13" s="30">
        <v>2.5759770935255482E-2</v>
      </c>
      <c r="AB13" s="8">
        <v>2.6315632528335752E-2</v>
      </c>
      <c r="AC13" s="7">
        <v>0</v>
      </c>
      <c r="AD13" s="7">
        <v>2063.4</v>
      </c>
      <c r="AE13" s="22">
        <v>46173</v>
      </c>
      <c r="AF13" s="6"/>
      <c r="AG13" s="12">
        <v>0</v>
      </c>
      <c r="AH13" s="22"/>
      <c r="AI13" s="22">
        <v>46174</v>
      </c>
      <c r="AJ13" s="22">
        <v>46174</v>
      </c>
      <c r="AK13" s="13">
        <v>1</v>
      </c>
      <c r="AL13" s="22">
        <v>46174</v>
      </c>
      <c r="AM13" s="6" t="s">
        <v>103</v>
      </c>
      <c r="AN13" s="6" t="s">
        <v>83</v>
      </c>
      <c r="AO13" s="13"/>
      <c r="AP13" s="6"/>
      <c r="AQ13" s="6" t="s">
        <v>104</v>
      </c>
      <c r="AR13" s="6"/>
      <c r="AS13" s="6"/>
      <c r="AT13" s="6"/>
      <c r="AU13" s="9"/>
      <c r="AV13" s="9"/>
      <c r="AW13" s="12"/>
      <c r="AX13" s="12"/>
      <c r="AY13" s="12"/>
      <c r="AZ13" s="12"/>
      <c r="BA13" s="13"/>
      <c r="BB13" s="13"/>
      <c r="BC13" s="6"/>
      <c r="BD13" s="9"/>
      <c r="BE13" s="12"/>
      <c r="BF13" s="12"/>
      <c r="BG13" s="7"/>
      <c r="BH13" s="7"/>
      <c r="BI13" s="9">
        <v>0</v>
      </c>
      <c r="BJ13" s="7">
        <v>0</v>
      </c>
      <c r="BK13" s="6" t="s">
        <v>105</v>
      </c>
      <c r="BL13" s="6" t="s">
        <v>81</v>
      </c>
      <c r="BM13" s="6" t="s">
        <v>81</v>
      </c>
      <c r="BN13" s="14">
        <v>1</v>
      </c>
      <c r="BO13" s="6" t="s">
        <v>81</v>
      </c>
      <c r="BP13" s="25">
        <v>178573016.49000001</v>
      </c>
      <c r="BQ13" s="7">
        <v>176876.34299999999</v>
      </c>
      <c r="BR13" s="25">
        <v>3771973.99</v>
      </c>
      <c r="BS13">
        <f>(BR13+V13)/BP13*100</f>
        <v>4.6882637447460196</v>
      </c>
    </row>
    <row r="14" spans="1:71" x14ac:dyDescent="0.25">
      <c r="A14" s="5">
        <v>46173</v>
      </c>
      <c r="B14" s="6" t="s">
        <v>93</v>
      </c>
      <c r="C14" s="6" t="s">
        <v>94</v>
      </c>
      <c r="D14" s="6" t="s">
        <v>127</v>
      </c>
      <c r="E14" s="6" t="s">
        <v>96</v>
      </c>
      <c r="F14" s="6" t="s">
        <v>128</v>
      </c>
      <c r="G14" s="6" t="s">
        <v>117</v>
      </c>
      <c r="H14" s="6" t="s">
        <v>118</v>
      </c>
      <c r="I14" s="6" t="s">
        <v>111</v>
      </c>
      <c r="J14" s="6" t="s">
        <v>111</v>
      </c>
      <c r="K14" s="7">
        <v>197600</v>
      </c>
      <c r="L14" s="7">
        <v>100</v>
      </c>
      <c r="M14" s="7">
        <v>101.3008</v>
      </c>
      <c r="N14" s="7">
        <v>101.3</v>
      </c>
      <c r="O14" s="7">
        <v>-8.0000000000000004E-4</v>
      </c>
      <c r="P14" s="8">
        <v>-7.8972722821537439E-6</v>
      </c>
      <c r="Q14" s="9" t="s">
        <v>129</v>
      </c>
      <c r="R14" s="9" t="s">
        <v>129</v>
      </c>
      <c r="S14" s="7">
        <v>102.886988</v>
      </c>
      <c r="T14" s="7">
        <v>20330468.870000001</v>
      </c>
      <c r="U14" s="7">
        <v>20330468.870000001</v>
      </c>
      <c r="V14" s="25">
        <v>20016880</v>
      </c>
      <c r="W14" s="7">
        <v>19760000</v>
      </c>
      <c r="X14" s="10"/>
      <c r="Y14" s="10">
        <v>3864.17</v>
      </c>
      <c r="Z14" s="7">
        <v>-313588.87</v>
      </c>
      <c r="AA14" s="30">
        <v>0.11209353122576017</v>
      </c>
      <c r="AB14" s="8">
        <v>0.11451236053125942</v>
      </c>
      <c r="AC14" s="7">
        <v>687823.64</v>
      </c>
      <c r="AD14" s="7">
        <v>0</v>
      </c>
      <c r="AE14" s="22">
        <v>46173</v>
      </c>
      <c r="AF14" s="6" t="s">
        <v>113</v>
      </c>
      <c r="AG14" s="12">
        <v>7.04</v>
      </c>
      <c r="AH14" s="22">
        <v>45994</v>
      </c>
      <c r="AI14" s="22">
        <v>46176</v>
      </c>
      <c r="AJ14" s="22">
        <v>47272</v>
      </c>
      <c r="AK14" s="13">
        <v>1099</v>
      </c>
      <c r="AL14" s="22">
        <v>47272</v>
      </c>
      <c r="AM14" s="6" t="s">
        <v>103</v>
      </c>
      <c r="AN14" s="6" t="s">
        <v>80</v>
      </c>
      <c r="AO14" s="13"/>
      <c r="AP14" s="6"/>
      <c r="AQ14" s="6" t="s">
        <v>86</v>
      </c>
      <c r="AR14" s="6"/>
      <c r="AS14" s="6" t="s">
        <v>85</v>
      </c>
      <c r="AT14" s="6" t="s">
        <v>85</v>
      </c>
      <c r="AU14" s="9" t="s">
        <v>129</v>
      </c>
      <c r="AV14" s="9" t="s">
        <v>129</v>
      </c>
      <c r="AW14" s="12">
        <v>101.3</v>
      </c>
      <c r="AX14" s="12">
        <v>101.3</v>
      </c>
      <c r="AY14" s="12">
        <v>2.5861999999999998</v>
      </c>
      <c r="AZ14" s="12">
        <v>2.5861999999999998</v>
      </c>
      <c r="BA14" s="13">
        <v>2.6709999999999998</v>
      </c>
      <c r="BB14" s="13">
        <v>2.6709999999999998</v>
      </c>
      <c r="BC14" s="6"/>
      <c r="BD14" s="9"/>
      <c r="BE14" s="12">
        <v>2.5861999999999998</v>
      </c>
      <c r="BF14" s="12">
        <v>2.6709999999999998</v>
      </c>
      <c r="BG14" s="7">
        <v>101.3</v>
      </c>
      <c r="BH14" s="7"/>
      <c r="BI14" s="9">
        <v>0</v>
      </c>
      <c r="BJ14" s="7">
        <v>0</v>
      </c>
      <c r="BK14" s="6" t="s">
        <v>105</v>
      </c>
      <c r="BL14" s="6" t="s">
        <v>81</v>
      </c>
      <c r="BM14" s="6" t="s">
        <v>81</v>
      </c>
      <c r="BN14" s="14">
        <v>1</v>
      </c>
      <c r="BO14" s="6" t="s">
        <v>81</v>
      </c>
      <c r="BP14" s="25">
        <v>178573016.49000001</v>
      </c>
      <c r="BQ14" s="7">
        <v>176876.34299999999</v>
      </c>
      <c r="BR14" s="25">
        <v>3771973.99</v>
      </c>
    </row>
    <row r="15" spans="1:71" x14ac:dyDescent="0.25">
      <c r="A15" s="5">
        <v>46173</v>
      </c>
      <c r="B15" s="6" t="s">
        <v>93</v>
      </c>
      <c r="C15" s="6" t="s">
        <v>94</v>
      </c>
      <c r="D15" s="6" t="s">
        <v>130</v>
      </c>
      <c r="E15" s="6" t="s">
        <v>95</v>
      </c>
      <c r="F15" s="6" t="s">
        <v>131</v>
      </c>
      <c r="G15" s="6" t="s">
        <v>117</v>
      </c>
      <c r="H15" s="6" t="s">
        <v>118</v>
      </c>
      <c r="I15" s="6" t="s">
        <v>86</v>
      </c>
      <c r="J15" s="6" t="s">
        <v>86</v>
      </c>
      <c r="K15" s="7">
        <v>884000</v>
      </c>
      <c r="L15" s="7">
        <v>100</v>
      </c>
      <c r="M15" s="7">
        <v>101.697</v>
      </c>
      <c r="N15" s="7">
        <v>101.6955</v>
      </c>
      <c r="O15" s="7">
        <v>-1.5E-3</v>
      </c>
      <c r="P15" s="8">
        <v>-1.474969763119856E-5</v>
      </c>
      <c r="Q15" s="9" t="s">
        <v>132</v>
      </c>
      <c r="R15" s="9" t="s">
        <v>132</v>
      </c>
      <c r="S15" s="7">
        <v>103.546707</v>
      </c>
      <c r="T15" s="7">
        <v>91535288.670000002</v>
      </c>
      <c r="U15" s="7">
        <v>91535288.670000002</v>
      </c>
      <c r="V15" s="25">
        <v>89898822</v>
      </c>
      <c r="W15" s="7">
        <v>88400000</v>
      </c>
      <c r="X15" s="10"/>
      <c r="Y15" s="10">
        <v>17827.34</v>
      </c>
      <c r="Z15" s="7">
        <v>-1636466.67</v>
      </c>
      <c r="AA15" s="30">
        <v>0.50342892653680571</v>
      </c>
      <c r="AB15" s="8">
        <v>0.51429225314831861</v>
      </c>
      <c r="AC15" s="7">
        <v>2442344.67</v>
      </c>
      <c r="AD15" s="7">
        <v>0</v>
      </c>
      <c r="AE15" s="22">
        <v>46173</v>
      </c>
      <c r="AF15" s="6" t="s">
        <v>113</v>
      </c>
      <c r="AG15" s="12">
        <v>7.26</v>
      </c>
      <c r="AH15" s="22">
        <v>46036</v>
      </c>
      <c r="AI15" s="22">
        <v>46217</v>
      </c>
      <c r="AJ15" s="22">
        <v>47132</v>
      </c>
      <c r="AK15" s="13">
        <v>959</v>
      </c>
      <c r="AL15" s="22">
        <v>47132</v>
      </c>
      <c r="AM15" s="6" t="s">
        <v>103</v>
      </c>
      <c r="AN15" s="6" t="s">
        <v>80</v>
      </c>
      <c r="AO15" s="13"/>
      <c r="AP15" s="6"/>
      <c r="AQ15" s="6" t="s">
        <v>86</v>
      </c>
      <c r="AR15" s="6"/>
      <c r="AS15" s="6" t="s">
        <v>85</v>
      </c>
      <c r="AT15" s="6" t="s">
        <v>85</v>
      </c>
      <c r="AU15" s="9" t="s">
        <v>133</v>
      </c>
      <c r="AV15" s="9" t="s">
        <v>134</v>
      </c>
      <c r="AW15" s="12">
        <v>101.67319999999999</v>
      </c>
      <c r="AX15" s="12">
        <v>101.7178</v>
      </c>
      <c r="AY15" s="12">
        <v>2.2961999999999998</v>
      </c>
      <c r="AZ15" s="12">
        <v>2.2965</v>
      </c>
      <c r="BA15" s="13">
        <v>2.3714</v>
      </c>
      <c r="BB15" s="13">
        <v>2.3715000000000002</v>
      </c>
      <c r="BC15" s="6"/>
      <c r="BD15" s="9"/>
      <c r="BE15" s="12">
        <v>2.2963499999999999</v>
      </c>
      <c r="BF15" s="12">
        <v>2.3714499999999998</v>
      </c>
      <c r="BG15" s="7">
        <v>101.6955</v>
      </c>
      <c r="BH15" s="7"/>
      <c r="BI15" s="9">
        <v>0</v>
      </c>
      <c r="BJ15" s="7">
        <v>0</v>
      </c>
      <c r="BK15" s="6" t="s">
        <v>105</v>
      </c>
      <c r="BL15" s="6" t="s">
        <v>81</v>
      </c>
      <c r="BM15" s="6" t="s">
        <v>81</v>
      </c>
      <c r="BN15" s="14">
        <v>1</v>
      </c>
      <c r="BO15" s="6" t="s">
        <v>81</v>
      </c>
      <c r="BP15" s="25">
        <v>178573016.49000001</v>
      </c>
      <c r="BQ15" s="7">
        <v>176876.34299999999</v>
      </c>
      <c r="BR15" s="25">
        <v>3771973.99</v>
      </c>
    </row>
    <row r="16" spans="1:71" x14ac:dyDescent="0.25">
      <c r="A16" s="5">
        <v>46173</v>
      </c>
      <c r="B16" s="6" t="s">
        <v>93</v>
      </c>
      <c r="C16" s="6" t="s">
        <v>94</v>
      </c>
      <c r="D16" s="6" t="s">
        <v>135</v>
      </c>
      <c r="E16" s="6" t="s">
        <v>97</v>
      </c>
      <c r="F16" s="6" t="s">
        <v>136</v>
      </c>
      <c r="G16" s="6" t="s">
        <v>117</v>
      </c>
      <c r="H16" s="6" t="s">
        <v>118</v>
      </c>
      <c r="I16" s="6" t="s">
        <v>111</v>
      </c>
      <c r="J16" s="6" t="s">
        <v>111</v>
      </c>
      <c r="K16" s="7">
        <v>595000</v>
      </c>
      <c r="L16" s="7">
        <v>100</v>
      </c>
      <c r="M16" s="7">
        <v>101.3219</v>
      </c>
      <c r="N16" s="7">
        <v>101.3199</v>
      </c>
      <c r="O16" s="7">
        <v>-2E-3</v>
      </c>
      <c r="P16" s="8">
        <v>-1.9739069243667954E-5</v>
      </c>
      <c r="Q16" s="9" t="s">
        <v>137</v>
      </c>
      <c r="R16" s="9" t="s">
        <v>137</v>
      </c>
      <c r="S16" s="7">
        <v>101.871849</v>
      </c>
      <c r="T16" s="7">
        <v>60613750</v>
      </c>
      <c r="U16" s="7">
        <v>60613750</v>
      </c>
      <c r="V16" s="25">
        <v>60285340.5</v>
      </c>
      <c r="W16" s="7">
        <v>59500000</v>
      </c>
      <c r="X16" s="10"/>
      <c r="Y16" s="10">
        <v>11668.61</v>
      </c>
      <c r="Z16" s="7">
        <v>-328409.5</v>
      </c>
      <c r="AA16" s="30">
        <v>0.33759490478997395</v>
      </c>
      <c r="AB16" s="8">
        <v>0.34487975379208624</v>
      </c>
      <c r="AC16" s="7">
        <v>595099.17000000004</v>
      </c>
      <c r="AD16" s="7">
        <v>0</v>
      </c>
      <c r="AE16" s="22">
        <v>46173</v>
      </c>
      <c r="AF16" s="6" t="s">
        <v>113</v>
      </c>
      <c r="AG16" s="12">
        <v>7.06</v>
      </c>
      <c r="AH16" s="22">
        <v>46122</v>
      </c>
      <c r="AI16" s="22">
        <v>46305</v>
      </c>
      <c r="AJ16" s="22">
        <v>46853</v>
      </c>
      <c r="AK16" s="13">
        <v>680</v>
      </c>
      <c r="AL16" s="22">
        <v>46853</v>
      </c>
      <c r="AM16" s="6" t="s">
        <v>103</v>
      </c>
      <c r="AN16" s="6" t="s">
        <v>80</v>
      </c>
      <c r="AO16" s="13"/>
      <c r="AP16" s="6"/>
      <c r="AQ16" s="6" t="s">
        <v>86</v>
      </c>
      <c r="AR16" s="6"/>
      <c r="AS16" s="6" t="s">
        <v>85</v>
      </c>
      <c r="AT16" s="6" t="s">
        <v>85</v>
      </c>
      <c r="AU16" s="9" t="s">
        <v>137</v>
      </c>
      <c r="AV16" s="9" t="s">
        <v>137</v>
      </c>
      <c r="AW16" s="12">
        <v>101.3199</v>
      </c>
      <c r="AX16" s="12">
        <v>101.3199</v>
      </c>
      <c r="AY16" s="12">
        <v>1.7055</v>
      </c>
      <c r="AZ16" s="12">
        <v>1.7055</v>
      </c>
      <c r="BA16" s="13">
        <v>1.7591000000000001</v>
      </c>
      <c r="BB16" s="13">
        <v>1.7591000000000001</v>
      </c>
      <c r="BC16" s="6"/>
      <c r="BD16" s="9"/>
      <c r="BE16" s="12">
        <v>1.7055</v>
      </c>
      <c r="BF16" s="12">
        <v>1.7591000000000001</v>
      </c>
      <c r="BG16" s="7">
        <v>101.3199</v>
      </c>
      <c r="BH16" s="7"/>
      <c r="BI16" s="9">
        <v>0</v>
      </c>
      <c r="BJ16" s="7">
        <v>0</v>
      </c>
      <c r="BK16" s="6" t="s">
        <v>105</v>
      </c>
      <c r="BL16" s="6" t="s">
        <v>81</v>
      </c>
      <c r="BM16" s="6" t="s">
        <v>81</v>
      </c>
      <c r="BN16" s="14">
        <v>1</v>
      </c>
      <c r="BO16" s="6" t="s">
        <v>81</v>
      </c>
      <c r="BP16" s="25">
        <v>178573016.49000001</v>
      </c>
      <c r="BQ16" s="7">
        <v>176876.34299999999</v>
      </c>
      <c r="BR16" s="25">
        <v>3771973.99</v>
      </c>
    </row>
    <row r="17" spans="22:23" x14ac:dyDescent="0.25">
      <c r="V17" s="27"/>
    </row>
    <row r="18" spans="22:23" x14ac:dyDescent="0.25">
      <c r="W18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DIRF</vt:lpstr>
      <vt:lpstr>Portfolio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Degamwar</dc:creator>
  <cp:lastModifiedBy>Dushyant Sarsonia</cp:lastModifiedBy>
  <dcterms:created xsi:type="dcterms:W3CDTF">2025-04-01T06:16:29Z</dcterms:created>
  <dcterms:modified xsi:type="dcterms:W3CDTF">2026-06-01T11:26:56Z</dcterms:modified>
</cp:coreProperties>
</file>